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445" firstSheet="14" activeTab="21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</definedNames>
  <calcPr calcId="152511"/>
</workbook>
</file>

<file path=xl/calcChain.xml><?xml version="1.0" encoding="utf-8"?>
<calcChain xmlns="http://schemas.openxmlformats.org/spreadsheetml/2006/main">
  <c r="D9" i="16" l="1"/>
  <c r="C9" i="16"/>
  <c r="B9" i="16"/>
  <c r="D4" i="15"/>
  <c r="D43" i="15"/>
  <c r="D37" i="15"/>
  <c r="D26" i="15"/>
  <c r="D3" i="15" s="1"/>
  <c r="D15" i="15"/>
  <c r="B9" i="14" l="1"/>
  <c r="B3" i="14"/>
  <c r="E15" i="1"/>
  <c r="F15" i="1"/>
  <c r="L57" i="3" l="1"/>
  <c r="K57" i="3"/>
  <c r="J57" i="3"/>
  <c r="I57" i="3"/>
  <c r="H57" i="3"/>
  <c r="G57" i="3"/>
  <c r="D57" i="3"/>
  <c r="C30" i="3"/>
  <c r="L12" i="3"/>
  <c r="K12" i="3"/>
  <c r="J12" i="3"/>
  <c r="I12" i="3"/>
  <c r="F14" i="1" l="1"/>
  <c r="E14" i="1"/>
  <c r="I16" i="1" l="1"/>
  <c r="G5" i="3" l="1"/>
  <c r="C16" i="1"/>
  <c r="B3" i="9" l="1"/>
  <c r="C3" i="9"/>
  <c r="D112" i="15" l="1"/>
  <c r="D107" i="15"/>
  <c r="D101" i="15"/>
  <c r="D89" i="15"/>
  <c r="D65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I107" i="3" s="1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L75" i="3" s="1"/>
  <c r="K76" i="3"/>
  <c r="K75" i="3" s="1"/>
  <c r="J76" i="3"/>
  <c r="J75" i="3" s="1"/>
  <c r="I76" i="3"/>
  <c r="I75" i="3" s="1"/>
  <c r="H76" i="3"/>
  <c r="H75" i="3" s="1"/>
  <c r="G76" i="3"/>
  <c r="G75" i="3" s="1"/>
  <c r="D76" i="3"/>
  <c r="D75" i="3" s="1"/>
  <c r="C76" i="3"/>
  <c r="C75" i="3" s="1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L61" i="3" s="1"/>
  <c r="K62" i="3"/>
  <c r="K61" i="3" s="1"/>
  <c r="J62" i="3"/>
  <c r="J61" i="3" s="1"/>
  <c r="I62" i="3"/>
  <c r="I61" i="3" s="1"/>
  <c r="H62" i="3"/>
  <c r="H61" i="3" s="1"/>
  <c r="G62" i="3"/>
  <c r="G61" i="3" s="1"/>
  <c r="C62" i="3"/>
  <c r="D62" i="3"/>
  <c r="D61" i="3" s="1"/>
  <c r="C57" i="3"/>
  <c r="L52" i="3"/>
  <c r="K52" i="3"/>
  <c r="J52" i="3"/>
  <c r="I52" i="3"/>
  <c r="H52" i="3"/>
  <c r="G52" i="3"/>
  <c r="D52" i="3"/>
  <c r="C52" i="3"/>
  <c r="L48" i="3"/>
  <c r="L47" i="3" s="1"/>
  <c r="K48" i="3"/>
  <c r="K47" i="3" s="1"/>
  <c r="J48" i="3"/>
  <c r="J47" i="3" s="1"/>
  <c r="I48" i="3"/>
  <c r="I47" i="3" s="1"/>
  <c r="H48" i="3"/>
  <c r="H47" i="3" s="1"/>
  <c r="G48" i="3"/>
  <c r="G47" i="3" s="1"/>
  <c r="D48" i="3"/>
  <c r="D47" i="3" s="1"/>
  <c r="C48" i="3"/>
  <c r="C47" i="3" s="1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L30" i="3"/>
  <c r="K30" i="3"/>
  <c r="K29" i="3" s="1"/>
  <c r="J30" i="3"/>
  <c r="J29" i="3" s="1"/>
  <c r="I30" i="3"/>
  <c r="I29" i="3" s="1"/>
  <c r="H30" i="3"/>
  <c r="H29" i="3" s="1"/>
  <c r="G30" i="3"/>
  <c r="D30" i="3"/>
  <c r="D29" i="3" s="1"/>
  <c r="C29" i="3"/>
  <c r="G29" i="3" l="1"/>
  <c r="C61" i="3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D12" i="3"/>
  <c r="C12" i="3"/>
  <c r="L5" i="3"/>
  <c r="H5" i="3"/>
  <c r="D4" i="3"/>
  <c r="G4" i="3" l="1"/>
  <c r="H4" i="3"/>
  <c r="C4" i="3"/>
  <c r="K4" i="3" l="1"/>
  <c r="I4" i="3"/>
  <c r="L4" i="3"/>
  <c r="J4" i="3"/>
  <c r="D4" i="25" l="1"/>
  <c r="C4" i="25"/>
  <c r="D81" i="25"/>
  <c r="G81" i="25"/>
  <c r="C81" i="25"/>
  <c r="H71" i="25"/>
  <c r="G71" i="25"/>
  <c r="D71" i="25"/>
  <c r="C71" i="25"/>
  <c r="C61" i="25"/>
  <c r="G61" i="25"/>
  <c r="C51" i="25"/>
  <c r="H51" i="25"/>
  <c r="G51" i="25"/>
  <c r="C41" i="25"/>
  <c r="D41" i="25"/>
  <c r="C31" i="25"/>
  <c r="G31" i="25"/>
  <c r="H31" i="25"/>
  <c r="C18" i="25"/>
  <c r="D18" i="25"/>
  <c r="H41" i="25"/>
  <c r="G41" i="25"/>
  <c r="H81" i="25"/>
  <c r="H61" i="25"/>
  <c r="D61" i="25"/>
  <c r="D51" i="25"/>
  <c r="D31" i="25"/>
  <c r="H18" i="25"/>
  <c r="G18" i="25"/>
  <c r="G4" i="25"/>
  <c r="H4" i="25"/>
  <c r="C91" i="25" l="1"/>
  <c r="G91" i="25"/>
  <c r="H91" i="25"/>
  <c r="D91" i="25"/>
  <c r="H34" i="8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3" i="9" l="1"/>
  <c r="F3" i="9"/>
  <c r="E3" i="21"/>
  <c r="B3" i="21"/>
  <c r="J3" i="9"/>
  <c r="I3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<sst xmlns="http://schemas.openxmlformats.org/spreadsheetml/2006/main" count="764" uniqueCount="497">
  <si>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</si>
  <si>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</si>
  <si>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</si>
  <si>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</si>
  <si>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</si>
  <si>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</si>
  <si>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</si>
  <si>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</si>
  <si>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</si>
  <si>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</si>
  <si>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</si>
  <si>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</si>
  <si>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</si>
  <si>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</si>
  <si>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</si>
  <si>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</si>
  <si>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</si>
  <si>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</si>
  <si>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</si>
  <si>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</si>
  <si>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</si>
  <si>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</si>
  <si>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</si>
  <si>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</si>
  <si>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</si>
  <si>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</si>
  <si>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</si>
  <si>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</si>
  <si>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</si>
  <si>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</si>
  <si>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</si>
  <si>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</si>
  <si>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</si>
  <si>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</si>
  <si>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</si>
  <si>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</si>
  <si>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</si>
  <si>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</si>
  <si>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</si>
  <si>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</si>
  <si>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</si>
  <si>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</si>
  <si>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</si>
  <si>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</si>
  <si>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</si>
  <si>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</si>
  <si>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</si>
  <si>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</si>
  <si>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</si>
  <si>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</si>
  <si>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</si>
  <si>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</si>
  <si>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</si>
  <si>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</si>
  <si>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</si>
  <si>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</si>
  <si>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</si>
  <si>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</si>
  <si>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</si>
  <si>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</si>
  <si>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</si>
  <si>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</si>
  <si>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</si>
  <si>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</si>
  <si>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</si>
  <si>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</si>
  <si>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</si>
  <si>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</si>
  <si>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</si>
  <si>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</si>
  <si>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</si>
  <si>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</si>
  <si>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</si>
  <si>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</si>
  <si>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</si>
  <si>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</si>
  <si>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</si>
  <si>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</si>
  <si>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</si>
  <si>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</si>
  <si>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</si>
  <si>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</si>
  <si>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</si>
  <si>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</si>
  <si>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</si>
  <si>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</si>
  <si>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</si>
  <si>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</si>
  <si>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</si>
  <si>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</si>
  <si>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</si>
  <si>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</si>
  <si>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</si>
  <si>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</si>
  <si>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</si>
  <si>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</si>
  <si>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</si>
  <si>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</si>
  <si>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</si>
  <si>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</si>
  <si>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</si>
  <si>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</si>
  <si>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</si>
  <si>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</si>
  <si>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</si>
  <si>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</si>
  <si>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</si>
  <si>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</si>
  <si>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</si>
  <si>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</si>
  <si>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</si>
  <si>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</si>
  <si>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</si>
  <si>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</si>
  <si>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</si>
  <si>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</si>
  <si>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</si>
  <si>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</si>
  <si>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</si>
  <si>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</si>
  <si>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</si>
  <si>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</si>
  <si>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</si>
  <si>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</si>
  <si>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</si>
  <si>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</si>
  <si>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</si>
  <si>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</si>
  <si>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</si>
  <si>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</si>
  <si>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</si>
  <si>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</si>
  <si>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</si>
  <si>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</si>
  <si>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</si>
  <si>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</si>
  <si>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</si>
  <si>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</si>
  <si>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</si>
  <si>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</si>
  <si>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</si>
  <si>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</si>
  <si>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</si>
  <si>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</si>
  <si>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</si>
  <si>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</si>
  <si>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</si>
  <si>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</si>
  <si>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</si>
  <si>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</si>
  <si>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</si>
  <si>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</si>
  <si>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</si>
  <si>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</si>
  <si>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</si>
  <si>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</si>
  <si>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</si>
  <si>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</si>
  <si>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</si>
  <si>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</si>
  <si>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</si>
  <si>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</si>
  <si>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</si>
  <si>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</si>
  <si>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</si>
  <si>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</si>
  <si>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</si>
  <si>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</si>
  <si>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</si>
  <si>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</si>
  <si>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</si>
  <si>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</si>
  <si>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</si>
  <si>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</si>
  <si>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</si>
  <si>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</si>
  <si>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</si>
  <si>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</si>
  <si>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</si>
  <si>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</si>
  <si>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</si>
  <si>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</si>
  <si>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</si>
  <si>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</si>
  <si>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</si>
  <si>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</si>
  <si>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</si>
  <si>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</si>
  <si>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</si>
  <si>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</si>
  <si>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</si>
  <si>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</si>
  <si>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</si>
  <si>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</si>
  <si>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</si>
  <si>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</si>
  <si>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</si>
  <si>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</si>
  <si>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</si>
  <si>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</si>
  <si>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</si>
  <si>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</si>
  <si>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</si>
  <si>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</si>
  <si>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</si>
  <si>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</si>
  <si>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</si>
  <si>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</si>
  <si>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</si>
  <si>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</si>
  <si>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</si>
  <si>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</si>
  <si>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</si>
  <si>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</si>
  <si>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</si>
  <si>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</si>
  <si>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</si>
  <si>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</si>
  <si>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</si>
  <si>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</si>
  <si>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</si>
  <si>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</si>
  <si>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</si>
  <si>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</si>
  <si>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</si>
  <si>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</si>
  <si>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</si>
  <si>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</si>
  <si>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</si>
  <si>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</si>
  <si>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</si>
  <si>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</si>
  <si>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</si>
  <si>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</si>
  <si>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</si>
  <si>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</si>
  <si>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</si>
  <si>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</si>
  <si>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</si>
  <si>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</si>
  <si>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</si>
  <si>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</si>
  <si>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</si>
  <si>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</si>
  <si>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</si>
  <si>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</si>
  <si>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</si>
  <si>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</si>
  <si>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</si>
  <si>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</si>
  <si>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</si>
  <si>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</si>
  <si>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</si>
  <si>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</si>
  <si>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</si>
  <si>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</si>
  <si>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</si>
  <si>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</si>
  <si>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</si>
  <si>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</si>
  <si>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</si>
  <si>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</si>
  <si>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</si>
  <si>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</si>
  <si>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</si>
  <si>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</si>
  <si>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</si>
  <si>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</si>
  <si>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</si>
  <si>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</si>
  <si>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</si>
  <si>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</si>
  <si>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</si>
  <si>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</si>
  <si>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</si>
  <si>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</si>
  <si>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</si>
  <si>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</si>
  <si>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</si>
  <si>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</si>
  <si>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</si>
  <si>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</si>
  <si>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</si>
  <si>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</si>
  <si>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</si>
  <si>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 xml:space="preserve">Муниципальное бюджетное учреждение "Центр молодежи "Альтаир"  города Новосибирска  (МБУ ЦМ "Альтаир") 30.10.2000 </t>
  </si>
  <si>
    <t>630005, г. Новосибирск, ул. Некрасова, 82                                                                                                    e-mail: 2035455@gmail.com  тел. 203-54-55                                                                                                                                                                     страница на портале тымолод.рф: http://тымолод.рф/centers/altair/</t>
  </si>
  <si>
    <t>Саприн Никита Юрьевич</t>
  </si>
  <si>
    <t>Структурные подразделения учреждения:                                                                                                                                                                                         ул. Некрасова, 82 - одноэтажная пристройка к 9-и этажному кирпичному жилому дому, 1 этаж                                                                                                                                                                        СП "На Романова", ул. Романова 23- первый этаж 5-и этажного кирпичного жилого дома                 Творческое пространство "АртЕль", ул. Романова 23 - цокольный этаж 5-и этажного кирпичного жилого дома                                                                                                                                            СП "Романтик", ул. Серебренниковская 16 - цокольный этаж в 6-и этажном жилом доме</t>
  </si>
  <si>
    <t>Площадь по структурным подразделениям:                                                                           Головное учреждение ул. Некрасова 82 - 766 кв.м.                                                                                                                                                                                                    СП "На Романова" - 1 этаж 558,7 кв.м.                                                                                                                  Творческое пространство "АртЕль"  - цокольный этаж 339,2 кв.м.                                                      СП "Романтик" - цокольный этаж 157,5 кв.м.                                                                                                                             Итого: 1821,4 кв.м.</t>
  </si>
  <si>
    <t>Головное учреждение ул. Некрасова 82 - 11                                                                                                                                                                                                    СП "На Романова" - 11                                                                                                                 Творческое пространство "АртЕль"  - 5                                                                                             СП "Романтик" - 4                                                                                                                             Итого: 31</t>
  </si>
  <si>
    <t>«День открытых дверей» в рамках Форума «Нск – город безграничных возможностей»</t>
  </si>
  <si>
    <t>«С песней по жизни» концерт в рамках декады инвалидов</t>
  </si>
  <si>
    <t>«Fusion black sensation» - вечер джаза, посвященный Всемирному дню музыки</t>
  </si>
  <si>
    <t>«По волнам моей памяти» творческий вечер в честь 100-летия ВЛКСМ</t>
  </si>
  <si>
    <t>День матери</t>
  </si>
  <si>
    <t>Концерт в рамках Дня памяти о блокадниках Ленинграда</t>
  </si>
  <si>
    <t>08.09 2018</t>
  </si>
  <si>
    <t>ДК "им. Станиславского"</t>
  </si>
  <si>
    <t>Праздничный концерт, посвященный Дню Победы</t>
  </si>
  <si>
    <t>ДК "Прогресс"</t>
  </si>
  <si>
    <t>II Открытый фестиваль творчества детей и молодежи с ОВЗ "Наш мир"</t>
  </si>
  <si>
    <t>МБУ "Дом молодежи Железнодорожного района"</t>
  </si>
  <si>
    <t>Благотворительный концерт мастеров искусств "Звенит январская вьюга"</t>
  </si>
  <si>
    <t>Дворец культуры Жезезнодорожников</t>
  </si>
  <si>
    <t>Праздничный концерт к 8 марта</t>
  </si>
  <si>
    <t>IV Городской вокальный конкурс "Буь в голосе"</t>
  </si>
  <si>
    <t>25-27.05 и 01.06.2018</t>
  </si>
  <si>
    <t>МБУ ЦМ "Содружество"</t>
  </si>
  <si>
    <t>"Я - гражданин России" Вручение паспортов молодым людям 14 лет.</t>
  </si>
  <si>
    <t>Актовый зал Правительства НСО</t>
  </si>
  <si>
    <t>День города</t>
  </si>
  <si>
    <t>Площадь Ленина</t>
  </si>
  <si>
    <t>"Лови лето" городской фестиваль</t>
  </si>
  <si>
    <t>Театральный сквер</t>
  </si>
  <si>
    <t>"Краски осени" песенный марафон</t>
  </si>
  <si>
    <t>ТРЦ "Континент"</t>
  </si>
  <si>
    <t>"Дымковская игрушка" мастер-класс</t>
  </si>
  <si>
    <t>Мастер-класс по фигурному катанию</t>
  </si>
  <si>
    <t>Мастер-класс по гончарному делу</t>
  </si>
  <si>
    <t>Турнир по мини-футболу</t>
  </si>
  <si>
    <t xml:space="preserve">"Навстречу весне" праздник для молодежи с ОВЗ в рамках Всемирного дня информирования о проблемах аутизма </t>
  </si>
  <si>
    <t>Кафе-бар "113"</t>
  </si>
  <si>
    <t>Встреча со спасателями муниципальной аварийно-спасательной службы</t>
  </si>
  <si>
    <t>Концерт с мастер-классом «Проводы зимы»</t>
  </si>
  <si>
    <t>"Мама, папа, я - спортивная семья"</t>
  </si>
  <si>
    <t>«Территория здоровья» - мероприятие в рамках Дня семьи, любви и верности</t>
  </si>
  <si>
    <t>ПКиО "Березовая роща"</t>
  </si>
  <si>
    <t>14-35</t>
  </si>
  <si>
    <t>Открытое первенство по дзюдо, посвященное Дню Победы в ВОВ</t>
  </si>
  <si>
    <t>Содействие формированию здорового образа жизни</t>
  </si>
  <si>
    <t>14-30</t>
  </si>
  <si>
    <t>"Сделаем мир добрее" Презентация деятельности УМП по включению молодежи с ОВЗ в КФ и проекты в рамках декады инвалидов</t>
  </si>
  <si>
    <t>Первый молодежный джазовый фестиваль «Fusion on the street»</t>
  </si>
  <si>
    <t>Содействие развитию активной жизненной позиции у молодежи</t>
  </si>
  <si>
    <t>Третий городской конкурс-фестиваль современного хореографического мастерства "Будь в ритме"</t>
  </si>
  <si>
    <t>Первый молодежный джазовый фестиваль "Fusion on the street"</t>
  </si>
  <si>
    <t>город Новосибирск</t>
  </si>
  <si>
    <t>Популяризация и пропаганда искусства джаза, приобщение молодежи к жанру джазовой музыки.</t>
  </si>
  <si>
    <t>Несколько переносов сроков мероприятия из-за плохой погоды резко уменьшило охват. Оркомитет принял решение провести его в 2019 г. в помещении и более камерным.</t>
  </si>
  <si>
    <t>Третий открытый городской конкурс-фестиваль современной хореографии "Будь в ритме"</t>
  </si>
  <si>
    <t>Создание условий для популяризации деятельности и самореализации молодых хореографов</t>
  </si>
  <si>
    <t>Создание нового творческого продукта, проведение гала-концерта.</t>
  </si>
  <si>
    <t>Проект "Аберрации"</t>
  </si>
  <si>
    <t>Школа молодого кандидата</t>
  </si>
  <si>
    <t>Сибирский енот</t>
  </si>
  <si>
    <t>Проект «Построй будущее» (Штаб трудовых отрядов ЦАО)</t>
  </si>
  <si>
    <t>Ярмарка трудовых отрядов</t>
  </si>
  <si>
    <t>14-25 лет</t>
  </si>
  <si>
    <t>Экологический экш</t>
  </si>
  <si>
    <t>16-30 лет</t>
  </si>
  <si>
    <t>"Speed dating" "Хочу работать"</t>
  </si>
  <si>
    <t>14-22 лет</t>
  </si>
  <si>
    <t>Семейный фестиваль "ВСЕ ВМЕСТЕ"</t>
  </si>
  <si>
    <t>9-40 лет</t>
  </si>
  <si>
    <t>Фотовыставка "О важном"</t>
  </si>
  <si>
    <t>17-35 лет</t>
  </si>
  <si>
    <t>Открытый фестиваль уличного искусства «Окрашено»</t>
  </si>
  <si>
    <t>Фестиваль «Граффити на улицах» в рамках реализации проектов победителей конкурса «125 идей для Новосибирска»</t>
  </si>
  <si>
    <t>Открытие выставки "Мануфактуры"</t>
  </si>
  <si>
    <t>Открытие выставки работ победителей конкурса для молоых художников, посвященного памяти А.С. Чернобровцева</t>
  </si>
  <si>
    <t>Открытие выставки Михаила Алабугина "Сказочный пейзаж в стиле НЮ"</t>
  </si>
  <si>
    <t>Открытие выставки "Torribo и стихи"</t>
  </si>
  <si>
    <t>День рождения Арт Ели</t>
  </si>
  <si>
    <t>Открытие выставки "СтопУм"</t>
  </si>
  <si>
    <t>Открытие выставки Авроры Жуковской "Дурак и каблук"</t>
  </si>
  <si>
    <t>Открытие выставки Марины Ягоды</t>
  </si>
  <si>
    <t>Открытие выставки Гете института "Один мяч - тысячи историй"</t>
  </si>
  <si>
    <t>Открытие выставки Владимира Власова "Память"</t>
  </si>
  <si>
    <t>Ночь музеев 2018</t>
  </si>
  <si>
    <t>Открытие выставки Анастасии Эрмиш "Смелс лайк э тин спирит"</t>
  </si>
  <si>
    <t>Открытие выставки "Okrasheno 2018. Граффити кухня"</t>
  </si>
  <si>
    <t>Открытие выставки Валерии Пышенко "Миллениалы"</t>
  </si>
  <si>
    <t>Открытие выставки Миши Mack "Сибирский фолк"</t>
  </si>
  <si>
    <t>Открытие выставки David Huynh "City of snow"</t>
  </si>
  <si>
    <t>Закрытие выставки  David Huynh "City of snow"</t>
  </si>
  <si>
    <t>Открытие выставки М.С. Акимова, г. Москва</t>
  </si>
  <si>
    <t>Открытие выставки "100 лет Комсомолу"</t>
  </si>
  <si>
    <t>Открытие выставки Степана Деревянко</t>
  </si>
  <si>
    <t>Открытие выставки Тимура Икоева «Предельное состояние»</t>
  </si>
  <si>
    <t>Открытие выставки А. Былковой "Природа женщины"</t>
  </si>
  <si>
    <t>Открытие выставочного проекта А. Ошлакова "Трансформация"</t>
  </si>
  <si>
    <t>Арт квиз "Новогодний"</t>
  </si>
  <si>
    <t>Мастер-класс по амбротипу от Тимура Икоева</t>
  </si>
  <si>
    <t>Молодежный фестиваль "Лови лето"</t>
  </si>
  <si>
    <t>Создание арт-объектов на неблагоустроенынх технических помещениях</t>
  </si>
  <si>
    <t>Фестиваль молодежных центров Новосибирска</t>
  </si>
  <si>
    <t xml:space="preserve">Итогом фестиваля стали 10 новых арт-объектов,650 м2 закрашенных поверхностей. На фестивале 2018 года был создан новый арт-объект- бетономешалка, имеющая оптический эффект зацикленности. </t>
  </si>
  <si>
    <t xml:space="preserve">В рамках фестиваля было создано 2 арт-объекта, в числе которых трансформаторный пункт, расположенный по адресу Парк культуры и отдыха «Центральный» Мичурина, 9, и трамвай, который уже курсирует по маршруту №13. </t>
  </si>
  <si>
    <t xml:space="preserve">Успешное мероприятие, в котором приняли участие представители всех молодежных центров нашего города и продемонстрировали свою деятельность. Работала главная сцена, 12 тематических площадок и конкурс на фотозону от учреждений гармонично сочетались на территории Театрального сквера. </t>
  </si>
  <si>
    <t>Фестиваль цифрового видеоконтента "Motion festival"</t>
  </si>
  <si>
    <t xml:space="preserve">Фестиваль способствует развитию современных видов молодежного творчества, внедрению социальной рекламы, ориентированной на молодежь и позитивные социальные ценности, популяризацию вышеупомянутого, как молодежного вида искусства. </t>
  </si>
  <si>
    <t>поддержка и развитие творческого потенциала молодёжи через включение в инновационный вид искусства, такой как видео дизайн.</t>
  </si>
  <si>
    <t>Молодежный фестиваль уличных событий "Стартуем лето"</t>
  </si>
  <si>
    <t>Комплекс событий по развитию творчества молодых художников</t>
  </si>
  <si>
    <t>фев.-дек.18</t>
  </si>
  <si>
    <t>Создание условий для реализации творческих инициатив молодых художников в области современного искусства</t>
  </si>
  <si>
    <t>Поддержку получили не менее 20 молодых художников, представившие свои творческие инициативы. Кроме того, было реализовано не менее 20 концептуальных выставочных проектов молодых художников.</t>
  </si>
  <si>
    <t>Ежеквартальное издание буклетов о выставках, художниках и событиях, проходящих в пространстве "Арт Ель".</t>
  </si>
  <si>
    <t>МБУ ЦМ "Альтаир"</t>
  </si>
  <si>
    <t>Волонтерский отряд "Ника"</t>
  </si>
  <si>
    <t xml:space="preserve">Среднесрочный январь-декабрь </t>
  </si>
  <si>
    <t>15-25</t>
  </si>
  <si>
    <t>Молодежный центр импровизации "Fusion"</t>
  </si>
  <si>
    <t>15-30</t>
  </si>
  <si>
    <t>Краткосрочный август-декабрь</t>
  </si>
  <si>
    <t>16-35</t>
  </si>
  <si>
    <t>18-35</t>
  </si>
  <si>
    <t>14-25</t>
  </si>
  <si>
    <t>Среднесрочный январь-декабрь</t>
  </si>
  <si>
    <t>"Радость жизни"</t>
  </si>
  <si>
    <t>СтритАртСибФест "OKRASHENO на тачках"</t>
  </si>
  <si>
    <t>Семейный фестиваль "За 10 дней до весны"</t>
  </si>
  <si>
    <t>Старт "Марафона здорового образа жизни"</t>
  </si>
  <si>
    <t>Открытие выставки "Птичий дневник"</t>
  </si>
  <si>
    <t>Кинопоказ "Исключительно мужской"</t>
  </si>
  <si>
    <t>Арт квиз "Для самы-самых", приуроченный к международному женскому дню</t>
  </si>
  <si>
    <t>Открытие выставки "Мир глазами аутиста"</t>
  </si>
  <si>
    <t>Арт квиз "Весна и труд"</t>
  </si>
  <si>
    <t>Сторителлинг с художником Мишей Климовым</t>
  </si>
  <si>
    <t>Экскурсия по выставке от Тимура Икоева</t>
  </si>
  <si>
    <t>Открытие фото-выставки "Все вместе"</t>
  </si>
  <si>
    <t>Открытие выставочно-дискуссионного пространства</t>
  </si>
  <si>
    <t>Ток-шоу "Встреча поколений"</t>
  </si>
  <si>
    <t xml:space="preserve">Открытие художественной выставки Снежаны Подлиновой </t>
  </si>
  <si>
    <t>Открытие выставки Надежды Бондаревой</t>
  </si>
  <si>
    <t>Концерт живой музыки "Инструменты говорят"</t>
  </si>
  <si>
    <t>Открытое первенство по дзюдо, посвященное Новому году</t>
  </si>
  <si>
    <t>Новый год в "Арт Ели"</t>
  </si>
  <si>
    <t>Тренинг "Позиционирование"</t>
  </si>
  <si>
    <t>Мероприятие, направленное на популяризации уличного искусства в новом формате: на автомобилях и других транспортных средствах.</t>
  </si>
  <si>
    <t>Открытое первенство по дзюдо, посвященное Дню Победы в Великой Отечественной войне</t>
  </si>
  <si>
    <t>2 место, 3 место</t>
  </si>
  <si>
    <t>Фестиваль "Лови Лето"</t>
  </si>
  <si>
    <t>Тетаральная площадь</t>
  </si>
  <si>
    <t>Диплом за организацию и участие в площадках</t>
  </si>
  <si>
    <t>Фестиваль "Science art NSK"</t>
  </si>
  <si>
    <t>Михайловская набережная</t>
  </si>
  <si>
    <t xml:space="preserve">Благодарность </t>
  </si>
  <si>
    <t>Конкурс-фестиваль "Звездные имена Новосибирска"</t>
  </si>
  <si>
    <t>Благодарственное письмо</t>
  </si>
  <si>
    <t>Открытый фестиваль-конкурс "Культпросвет"</t>
  </si>
  <si>
    <t>Доме молодёжи Первомайского района</t>
  </si>
  <si>
    <t>Лауреат II степени</t>
  </si>
  <si>
    <t>IV открытый конкурс-фестиваль вокального творчества "Моя Россия"</t>
  </si>
  <si>
    <t>МБУ "Центр "Молодёжный"</t>
  </si>
  <si>
    <t xml:space="preserve">Лауреат I степени, лауреат III степени  </t>
  </si>
  <si>
    <t>Открытый фестиваль "Dance battle"</t>
  </si>
  <si>
    <t>Молодёжный центр «Содружество»</t>
  </si>
  <si>
    <t>1 место, 1 место, 2 место, 3 место, 3 место, 3 место, участие</t>
  </si>
  <si>
    <t>Конкурс информационных материалов "Белый шум"</t>
  </si>
  <si>
    <t xml:space="preserve">Диплом I степени, Диплом III степени </t>
  </si>
  <si>
    <t>Открытый чемпионат и первенство Новосибирской области по чир спорту</t>
  </si>
  <si>
    <t>г. Бердск</t>
  </si>
  <si>
    <t>2 место, 1 место</t>
  </si>
  <si>
    <t>Первенство области по самбо среди юношей, посвященное памяти Кавалера Ордена Красная звезда Михаила Шворнева</t>
  </si>
  <si>
    <t>17-18.02.2018</t>
  </si>
  <si>
    <t>СГУПС</t>
  </si>
  <si>
    <t>3 место</t>
  </si>
  <si>
    <t>Региональный фестиваль-конкурс детского и юношеского творчества "Телескоп"</t>
  </si>
  <si>
    <t>Дом Культуры им. Попова</t>
  </si>
  <si>
    <t>2 место</t>
  </si>
  <si>
    <t>Региональный фестиваль-конкурс "Сделаны в Сибири"</t>
  </si>
  <si>
    <t>23-25.02.2018</t>
  </si>
  <si>
    <t>СибУПК</t>
  </si>
  <si>
    <t>Лауреат III степени</t>
  </si>
  <si>
    <t>Российский национальный отборочный тур международного конкурса "Детское Евровидение 2018"</t>
  </si>
  <si>
    <t>01-05.04.2018</t>
  </si>
  <si>
    <t>г. Москва</t>
  </si>
  <si>
    <t>Участие</t>
  </si>
  <si>
    <t>World cup powerlifting &amp; bench press</t>
  </si>
  <si>
    <t>III Международный конкурс преподавателей и руководителей творческих коллективов "Отражение таланта"</t>
  </si>
  <si>
    <t>14-15.04.2018</t>
  </si>
  <si>
    <t>III Международный фестиваль-конкурс современного творчества детей и молодежи "Звездный проект"</t>
  </si>
  <si>
    <t>ДДК им. Калинина</t>
  </si>
  <si>
    <t>http://www.timolod.ru/centers/youth_centers/opisanie/altaip.php</t>
  </si>
  <si>
    <t>https://vk.com/altair_nsk</t>
  </si>
  <si>
    <t>https://www.facebook.com/smaltair</t>
  </si>
  <si>
    <t>https://www.instagram.com/altair_nsk/</t>
  </si>
  <si>
    <t>121/42 108</t>
  </si>
  <si>
    <t>36 (в день) 614 (в месяц)</t>
  </si>
  <si>
    <t>6/2 482</t>
  </si>
  <si>
    <t>июнь-август</t>
  </si>
  <si>
    <t>Центр занятости населения г.Новосибирска</t>
  </si>
  <si>
    <t>Профилактика суицидального поведения в подростково-юношеской среде, 72 часа</t>
  </si>
  <si>
    <t>МКУ Центр "Родник"</t>
  </si>
  <si>
    <t>Адаптпция молодых специалистов в профессиональной деятельности, 92 часа</t>
  </si>
  <si>
    <t>МАУ ГЦПТ, ПКиО Заельцовский, НГАУ, Новосибирский метрополитен, НАТК, НАЗ им. Чкалова, ДОЛ "Чкаловец", ДОЛ "Юбилейный", Кадровое агентство, Миграционная биржа труда, ООО ТХ "Гигант", Новосибирский центр стандартизации, метрологии и сертификации</t>
  </si>
  <si>
    <t>Проектное направление, экологическое направление, ландшафтный дизайн, педагогичкое направление, производственное направление, офисное направление</t>
  </si>
  <si>
    <t>ДОЛ Олимпиец, ДОЛ Юбилейный, МКУ Служба аварийно-спасательных работ и гражданской защиты г.Новосибирска</t>
  </si>
  <si>
    <t>Педагогическое направление, спасатели</t>
  </si>
  <si>
    <t>Краткосрочный апрель-июль</t>
  </si>
  <si>
    <r>
      <t xml:space="preserve">Площадь по структурным подразделениям:                                                                            Головное учреждение ул. Некрасова 82 - 681,8 кв.м.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СП "На Романова" - 1 этаж 450 кв.м.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Творческое пространство "АртЕль"  - цокольный этаж 311,67 кв.м.                                                      СП "Романтик" - цокольный этаж 130,9 кв.м.                                                                                                                             Итого: </t>
    </r>
    <r>
      <rPr>
        <sz val="14"/>
        <rFont val="Times New Roman"/>
        <family val="1"/>
        <charset val="204"/>
      </rPr>
      <t>1821,4 кв.м.</t>
    </r>
  </si>
  <si>
    <t>Головное учреждение ул. Некрасова,82 - 08.00-22.00, без выходных                                                СП "На Романова" (1-й этаж) -   09.00 – 21.00, без выходных                                              Творческое пространство "Арт Ель"  - 12.00 - 21.00, без выходных                                                                                                                                                                                              СП "Романтик" -  09.00-20.00, суббота и воскресенье выходные дни</t>
  </si>
  <si>
    <t>Головное учреждение ул. Некрасова 82 - 23                                                                                                                                                                                               СП "На Романова" - 27                                                                                                                                                                                                          СП "Романтик" - 12                                                                                                                            Итого: 62</t>
  </si>
  <si>
    <t>муниципального бюджетного учреждения "Центр молодежи "Альтаир" города Новосибирска</t>
  </si>
  <si>
    <t>Сибирский государственный университет телекоммуникаций и информатики, факультет - реклама и связь с общественностью, 3,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</si>
</sst>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22222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3" xfId="0" applyFont="1" applyFill="1" applyBorder="1" applyAlignment="1" applyProtection="1">
      <alignment horizontal="left" vertical="top" wrapText="1"/>
      <protection locked="0"/>
    </xf>
    <xf numFmtId="0" fontId="2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8" fillId="9" borderId="3" xfId="0" applyFont="1" applyFill="1" applyBorder="1" applyAlignment="1" applyProtection="1">
      <alignment horizontal="center" vertical="top" wrapText="1"/>
      <protection locked="0"/>
    </xf>
    <xf numFmtId="0" fontId="28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left" vertical="top" wrapText="1"/>
    </xf>
    <xf numFmtId="0" fontId="3" fillId="9" borderId="3" xfId="0" applyFont="1" applyFill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8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1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9" borderId="3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4" fontId="2" fillId="2" borderId="1" xfId="0" applyNumberFormat="1" applyFont="1" applyFill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29" fillId="0" borderId="1" xfId="1" applyBorder="1" applyAlignment="1" applyProtection="1">
      <alignment horizontal="center" vertical="top" wrapText="1"/>
      <protection locked="0"/>
    </xf>
    <xf numFmtId="3" fontId="10" fillId="0" borderId="5" xfId="0" applyNumberFormat="1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32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9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0" xfId="1" applyAlignment="1">
      <alignment horizontal="center" vertical="center"/>
    </xf>
    <xf numFmtId="0" fontId="2" fillId="0" borderId="1" xfId="0" applyFont="1" applyBorder="1" applyAlignment="1" applyProtection="1">
      <alignment wrapText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hidden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smaltair" TargetMode="External"/><Relationship Id="rId2" Type="http://schemas.openxmlformats.org/officeDocument/2006/relationships/hyperlink" Target="https://vk.com/altair_nsk" TargetMode="External"/><Relationship Id="rId1" Type="http://schemas.openxmlformats.org/officeDocument/2006/relationships/hyperlink" Target="http://www.timolod.ru/centers/youth_centers/opisanie/altaip.php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www.instagram.com/altair_nsk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I19" sqref="I19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288" t="s">
        <v>211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38.25" customHeight="1" x14ac:dyDescent="0.3"/>
    <row r="3" spans="1:14" ht="19.5" customHeight="1" x14ac:dyDescent="0.25">
      <c r="A3" s="296" t="s">
        <v>224</v>
      </c>
      <c r="B3" s="296"/>
      <c r="C3" s="296"/>
      <c r="D3" s="296"/>
      <c r="E3" s="296"/>
      <c r="L3" s="289"/>
      <c r="M3" s="289"/>
      <c r="N3" s="289"/>
    </row>
    <row r="4" spans="1:14" ht="15.75" x14ac:dyDescent="0.25">
      <c r="A4" s="141" t="s">
        <v>79</v>
      </c>
      <c r="B4" s="295"/>
      <c r="C4" s="295"/>
      <c r="D4" s="295"/>
      <c r="E4" s="295"/>
    </row>
    <row r="5" spans="1:14" ht="21.75" customHeight="1" x14ac:dyDescent="0.3">
      <c r="A5" s="295"/>
      <c r="B5" s="295"/>
      <c r="C5" s="295"/>
      <c r="D5" s="295"/>
      <c r="E5" s="295"/>
    </row>
    <row r="6" spans="1:14" ht="30.75" customHeight="1" x14ac:dyDescent="0.3">
      <c r="A6" s="297"/>
      <c r="B6" s="297"/>
      <c r="D6" s="298"/>
      <c r="E6" s="298"/>
    </row>
    <row r="7" spans="1:14" ht="12.75" customHeight="1" x14ac:dyDescent="0.25">
      <c r="A7" s="299" t="s">
        <v>225</v>
      </c>
      <c r="B7" s="299"/>
      <c r="D7" s="286" t="s">
        <v>226</v>
      </c>
      <c r="E7" s="286"/>
    </row>
    <row r="8" spans="1:14" ht="12.75" customHeight="1" x14ac:dyDescent="0.25">
      <c r="A8" s="142"/>
      <c r="B8" s="287" t="s">
        <v>227</v>
      </c>
      <c r="C8" s="287"/>
      <c r="D8" s="287"/>
      <c r="E8" s="143"/>
    </row>
    <row r="9" spans="1:14" ht="101.25" customHeight="1" x14ac:dyDescent="0.3"/>
    <row r="10" spans="1:14" ht="18.75" x14ac:dyDescent="0.3">
      <c r="A10" s="291" t="s">
        <v>102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14" ht="18.75" customHeight="1" x14ac:dyDescent="0.3">
      <c r="A11" s="292" t="s">
        <v>495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4" x14ac:dyDescent="0.25">
      <c r="A12" s="293" t="s">
        <v>103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</row>
    <row r="13" spans="1:14" ht="18.75" x14ac:dyDescent="0.3">
      <c r="E13" s="42" t="s">
        <v>104</v>
      </c>
      <c r="F13" s="290">
        <v>2018</v>
      </c>
      <c r="G13" s="290"/>
      <c r="H13" s="294" t="s">
        <v>105</v>
      </c>
      <c r="I13" s="294"/>
      <c r="J13" s="294"/>
    </row>
    <row r="23" spans="1:14" ht="18.75" x14ac:dyDescent="0.25">
      <c r="A23" s="285" t="s">
        <v>212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zoomScale="55" zoomScaleNormal="55" workbookViewId="0">
      <selection activeCell="O19" sqref="O19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24.710937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268</v>
      </c>
    </row>
    <row r="2" spans="1:10" ht="36.75" customHeight="1" x14ac:dyDescent="0.25">
      <c r="A2" s="335" t="s">
        <v>62</v>
      </c>
      <c r="B2" s="329" t="s">
        <v>237</v>
      </c>
      <c r="C2" s="329" t="s">
        <v>233</v>
      </c>
      <c r="D2" s="329"/>
      <c r="E2" s="323" t="s">
        <v>234</v>
      </c>
      <c r="F2" s="329" t="s">
        <v>95</v>
      </c>
      <c r="G2" s="331" t="s">
        <v>235</v>
      </c>
      <c r="H2" s="333"/>
      <c r="I2" s="329" t="s">
        <v>236</v>
      </c>
      <c r="J2" s="329" t="s">
        <v>156</v>
      </c>
    </row>
    <row r="3" spans="1:10" ht="36.75" customHeight="1" x14ac:dyDescent="0.25">
      <c r="A3" s="335"/>
      <c r="B3" s="329"/>
      <c r="C3" s="147" t="s">
        <v>59</v>
      </c>
      <c r="D3" s="147" t="s">
        <v>90</v>
      </c>
      <c r="E3" s="325"/>
      <c r="F3" s="329"/>
      <c r="G3" s="147" t="s">
        <v>59</v>
      </c>
      <c r="H3" s="147" t="s">
        <v>90</v>
      </c>
      <c r="I3" s="329"/>
      <c r="J3" s="329"/>
    </row>
    <row r="4" spans="1:10" ht="75" x14ac:dyDescent="0.25">
      <c r="A4" s="70"/>
      <c r="B4" s="127" t="s">
        <v>239</v>
      </c>
      <c r="C4" s="127">
        <f>SUM(C5:C17)</f>
        <v>0</v>
      </c>
      <c r="D4" s="127">
        <f>SUM(D5:D17)</f>
        <v>0</v>
      </c>
      <c r="E4" s="127"/>
      <c r="F4" s="127"/>
      <c r="G4" s="127">
        <f>SUM(G5:G17)</f>
        <v>0</v>
      </c>
      <c r="H4" s="127">
        <f>SUM(H5:H17)</f>
        <v>0</v>
      </c>
      <c r="I4" s="127"/>
      <c r="J4" s="127"/>
    </row>
    <row r="5" spans="1:10" ht="15.6" x14ac:dyDescent="0.3">
      <c r="A5" s="160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6" x14ac:dyDescent="0.3">
      <c r="A6" s="160">
        <v>2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5.6" x14ac:dyDescent="0.3">
      <c r="A7" s="160">
        <v>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5.6" x14ac:dyDescent="0.3">
      <c r="A8" s="160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15.6" x14ac:dyDescent="0.3">
      <c r="A9" s="160">
        <v>5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6" x14ac:dyDescent="0.3">
      <c r="A10" s="160">
        <v>6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6" x14ac:dyDescent="0.3">
      <c r="A11" s="160">
        <v>7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6" x14ac:dyDescent="0.3">
      <c r="A12" s="160">
        <v>8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6" x14ac:dyDescent="0.3">
      <c r="A13" s="160">
        <v>9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6" x14ac:dyDescent="0.3">
      <c r="A14" s="160">
        <v>10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6" x14ac:dyDescent="0.3">
      <c r="A15" s="160">
        <v>11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6" x14ac:dyDescent="0.3">
      <c r="A16" s="160">
        <v>12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1" ht="15.6" x14ac:dyDescent="0.3">
      <c r="A17" s="160">
        <v>13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1" ht="56.25" x14ac:dyDescent="0.25">
      <c r="A18" s="161">
        <v>14</v>
      </c>
      <c r="B18" s="127" t="s">
        <v>240</v>
      </c>
      <c r="C18" s="127">
        <f>SUM(C19:C30)</f>
        <v>8</v>
      </c>
      <c r="D18" s="127">
        <f>SUM(D19:D30)</f>
        <v>9</v>
      </c>
      <c r="E18" s="127"/>
      <c r="F18" s="127"/>
      <c r="G18" s="127">
        <f>SUM(G19:G30)</f>
        <v>6600</v>
      </c>
      <c r="H18" s="127">
        <f>SUM(H19:H30)</f>
        <v>14500</v>
      </c>
      <c r="I18" s="127"/>
      <c r="J18" s="127"/>
    </row>
    <row r="19" spans="1:11" ht="187.9" customHeight="1" x14ac:dyDescent="0.25">
      <c r="A19" s="160">
        <v>15</v>
      </c>
      <c r="B19" s="100" t="s">
        <v>336</v>
      </c>
      <c r="C19" s="65">
        <v>1</v>
      </c>
      <c r="D19" s="65">
        <v>1</v>
      </c>
      <c r="E19" s="251">
        <v>43269</v>
      </c>
      <c r="F19" s="100" t="s">
        <v>337</v>
      </c>
      <c r="G19" s="100">
        <v>500</v>
      </c>
      <c r="H19" s="100">
        <v>500</v>
      </c>
      <c r="I19" s="100" t="s">
        <v>338</v>
      </c>
      <c r="J19" s="100" t="s">
        <v>339</v>
      </c>
    </row>
    <row r="20" spans="1:11" ht="114" customHeight="1" x14ac:dyDescent="0.25">
      <c r="A20" s="160">
        <v>16</v>
      </c>
      <c r="B20" s="100" t="s">
        <v>340</v>
      </c>
      <c r="C20" s="65">
        <v>1</v>
      </c>
      <c r="D20" s="65">
        <v>1</v>
      </c>
      <c r="E20" s="251">
        <v>43420</v>
      </c>
      <c r="F20" s="100" t="s">
        <v>337</v>
      </c>
      <c r="G20" s="100">
        <v>500</v>
      </c>
      <c r="H20" s="100">
        <v>500</v>
      </c>
      <c r="I20" s="100" t="s">
        <v>341</v>
      </c>
      <c r="J20" s="100" t="s">
        <v>342</v>
      </c>
    </row>
    <row r="21" spans="1:11" ht="211.15" customHeight="1" x14ac:dyDescent="0.25">
      <c r="A21" s="160">
        <v>17</v>
      </c>
      <c r="B21" s="100" t="s">
        <v>357</v>
      </c>
      <c r="C21" s="157">
        <v>1</v>
      </c>
      <c r="D21" s="157">
        <v>1</v>
      </c>
      <c r="E21" s="252">
        <v>43252</v>
      </c>
      <c r="F21" s="250" t="s">
        <v>337</v>
      </c>
      <c r="G21" s="253">
        <v>1000</v>
      </c>
      <c r="H21" s="253">
        <v>2000</v>
      </c>
      <c r="I21" s="100" t="s">
        <v>385</v>
      </c>
      <c r="J21" s="100" t="s">
        <v>387</v>
      </c>
    </row>
    <row r="22" spans="1:11" ht="252.6" customHeight="1" x14ac:dyDescent="0.25">
      <c r="A22" s="160">
        <v>18</v>
      </c>
      <c r="B22" s="100" t="s">
        <v>358</v>
      </c>
      <c r="C22" s="157">
        <v>1</v>
      </c>
      <c r="D22" s="157">
        <v>1</v>
      </c>
      <c r="E22" s="252">
        <v>43252</v>
      </c>
      <c r="F22" s="250" t="s">
        <v>337</v>
      </c>
      <c r="G22" s="253">
        <v>1300</v>
      </c>
      <c r="H22" s="253">
        <v>2500</v>
      </c>
      <c r="I22" s="100" t="s">
        <v>385</v>
      </c>
      <c r="J22" s="100" t="s">
        <v>388</v>
      </c>
      <c r="K22" s="249"/>
    </row>
    <row r="23" spans="1:11" ht="324" customHeight="1" x14ac:dyDescent="0.25">
      <c r="A23" s="160">
        <v>19</v>
      </c>
      <c r="B23" s="100" t="s">
        <v>393</v>
      </c>
      <c r="C23" s="157">
        <v>1</v>
      </c>
      <c r="D23" s="157">
        <v>1</v>
      </c>
      <c r="E23" s="252">
        <v>43344</v>
      </c>
      <c r="F23" s="250" t="s">
        <v>337</v>
      </c>
      <c r="G23" s="253">
        <v>1000</v>
      </c>
      <c r="H23" s="253">
        <v>2500</v>
      </c>
      <c r="I23" s="100" t="s">
        <v>386</v>
      </c>
      <c r="J23" s="100" t="s">
        <v>389</v>
      </c>
    </row>
    <row r="24" spans="1:11" ht="322.89999999999998" customHeight="1" x14ac:dyDescent="0.25">
      <c r="A24" s="160">
        <v>20</v>
      </c>
      <c r="B24" s="250" t="s">
        <v>384</v>
      </c>
      <c r="C24" s="157">
        <v>1</v>
      </c>
      <c r="D24" s="157">
        <v>1</v>
      </c>
      <c r="E24" s="252">
        <v>43344</v>
      </c>
      <c r="F24" s="250" t="s">
        <v>337</v>
      </c>
      <c r="G24" s="253">
        <v>1000</v>
      </c>
      <c r="H24" s="253">
        <v>2500</v>
      </c>
      <c r="I24" s="100" t="s">
        <v>386</v>
      </c>
      <c r="J24" s="100" t="s">
        <v>389</v>
      </c>
    </row>
    <row r="25" spans="1:11" ht="281.45" customHeight="1" x14ac:dyDescent="0.25">
      <c r="A25" s="160">
        <v>21</v>
      </c>
      <c r="B25" s="250" t="s">
        <v>390</v>
      </c>
      <c r="C25" s="157">
        <v>1</v>
      </c>
      <c r="D25" s="157">
        <v>1</v>
      </c>
      <c r="E25" s="252">
        <v>43405</v>
      </c>
      <c r="F25" s="253" t="s">
        <v>337</v>
      </c>
      <c r="G25" s="253">
        <v>300</v>
      </c>
      <c r="H25" s="253">
        <v>500</v>
      </c>
      <c r="I25" s="100" t="s">
        <v>392</v>
      </c>
      <c r="J25" s="100" t="s">
        <v>391</v>
      </c>
    </row>
    <row r="26" spans="1:11" ht="220.9" customHeight="1" x14ac:dyDescent="0.25">
      <c r="A26" s="160">
        <v>22</v>
      </c>
      <c r="B26" s="243" t="s">
        <v>394</v>
      </c>
      <c r="C26" s="157">
        <v>1</v>
      </c>
      <c r="D26" s="157">
        <v>1</v>
      </c>
      <c r="E26" s="252" t="s">
        <v>395</v>
      </c>
      <c r="F26" s="253" t="s">
        <v>337</v>
      </c>
      <c r="G26" s="253">
        <v>1000</v>
      </c>
      <c r="H26" s="253">
        <v>2500</v>
      </c>
      <c r="I26" s="100" t="s">
        <v>396</v>
      </c>
      <c r="J26" s="100" t="s">
        <v>397</v>
      </c>
    </row>
    <row r="27" spans="1:11" ht="154.9" customHeight="1" x14ac:dyDescent="0.25">
      <c r="A27" s="160">
        <v>23</v>
      </c>
      <c r="B27" s="243" t="s">
        <v>411</v>
      </c>
      <c r="C27" s="157">
        <v>0</v>
      </c>
      <c r="D27" s="157">
        <v>1</v>
      </c>
      <c r="E27" s="252">
        <v>43365</v>
      </c>
      <c r="F27" s="253" t="s">
        <v>337</v>
      </c>
      <c r="G27" s="253">
        <v>0</v>
      </c>
      <c r="H27" s="253">
        <v>1000</v>
      </c>
      <c r="I27" s="100" t="s">
        <v>396</v>
      </c>
      <c r="J27" s="250" t="s">
        <v>430</v>
      </c>
    </row>
    <row r="28" spans="1:11" ht="15.6" x14ac:dyDescent="0.3">
      <c r="A28" s="160">
        <v>24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1" ht="15.6" x14ac:dyDescent="0.3">
      <c r="A29" s="160">
        <v>25</v>
      </c>
      <c r="B29" s="64"/>
      <c r="C29" s="64"/>
      <c r="D29" s="64"/>
      <c r="E29" s="64"/>
      <c r="F29" s="64"/>
      <c r="G29" s="64"/>
      <c r="H29" s="64"/>
      <c r="I29" s="64"/>
      <c r="J29" s="64"/>
    </row>
    <row r="30" spans="1:11" ht="15.6" x14ac:dyDescent="0.3">
      <c r="A30" s="160">
        <v>26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1" ht="56.25" x14ac:dyDescent="0.25">
      <c r="A31" s="161">
        <v>27</v>
      </c>
      <c r="B31" s="127" t="s">
        <v>241</v>
      </c>
      <c r="C31" s="127">
        <f>SUM(C32:C40)</f>
        <v>0</v>
      </c>
      <c r="D31" s="127">
        <f>SUM(D32:D40)</f>
        <v>0</v>
      </c>
      <c r="E31" s="127"/>
      <c r="F31" s="127"/>
      <c r="G31" s="127">
        <f>SUM(G32:G40)</f>
        <v>0</v>
      </c>
      <c r="H31" s="127">
        <f>SUM(H32:H40)</f>
        <v>0</v>
      </c>
      <c r="I31" s="127"/>
      <c r="J31" s="127"/>
    </row>
    <row r="32" spans="1:11" ht="15.6" x14ac:dyDescent="0.3">
      <c r="A32" s="160">
        <v>28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6" x14ac:dyDescent="0.3">
      <c r="A33" s="160">
        <v>29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6" x14ac:dyDescent="0.3">
      <c r="A34" s="160">
        <v>30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6" x14ac:dyDescent="0.3">
      <c r="A35" s="160">
        <v>31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6" x14ac:dyDescent="0.3">
      <c r="A36" s="160">
        <v>32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6" x14ac:dyDescent="0.3">
      <c r="A37" s="160">
        <v>33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6" x14ac:dyDescent="0.3">
      <c r="A38" s="160">
        <v>34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5.6" x14ac:dyDescent="0.3">
      <c r="A39" s="160">
        <v>35</v>
      </c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6" x14ac:dyDescent="0.3">
      <c r="A40" s="160">
        <v>36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37.5" x14ac:dyDescent="0.25">
      <c r="A41" s="161">
        <v>37</v>
      </c>
      <c r="B41" s="127" t="s">
        <v>242</v>
      </c>
      <c r="C41" s="127">
        <f>SUM(C42:C50)</f>
        <v>0</v>
      </c>
      <c r="D41" s="127">
        <f>SUM(D42:D50)</f>
        <v>0</v>
      </c>
      <c r="E41" s="127"/>
      <c r="F41" s="127"/>
      <c r="G41" s="127">
        <f>SUM(G42:G50)</f>
        <v>0</v>
      </c>
      <c r="H41" s="127">
        <f>SUM(H42:H50)</f>
        <v>0</v>
      </c>
      <c r="I41" s="127"/>
      <c r="J41" s="127"/>
    </row>
    <row r="42" spans="1:10" ht="15.6" x14ac:dyDescent="0.3">
      <c r="A42" s="160">
        <v>38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6" x14ac:dyDescent="0.3">
      <c r="A43" s="160">
        <v>39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6" x14ac:dyDescent="0.3">
      <c r="A44" s="160">
        <v>40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6" x14ac:dyDescent="0.3">
      <c r="A45" s="160">
        <v>41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6" x14ac:dyDescent="0.3">
      <c r="A46" s="160">
        <v>42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6" x14ac:dyDescent="0.3">
      <c r="A47" s="160">
        <v>43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6" x14ac:dyDescent="0.3">
      <c r="A48" s="160">
        <v>44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15.6" x14ac:dyDescent="0.3">
      <c r="A49" s="160">
        <v>45</v>
      </c>
      <c r="B49" s="64"/>
      <c r="C49" s="64"/>
      <c r="D49" s="64"/>
      <c r="E49" s="64"/>
      <c r="F49" s="64"/>
      <c r="G49" s="64"/>
      <c r="H49" s="64"/>
      <c r="I49" s="64"/>
      <c r="J49" s="64"/>
    </row>
    <row r="50" spans="1:10" ht="15.6" x14ac:dyDescent="0.3">
      <c r="A50" s="160">
        <v>46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8.75" x14ac:dyDescent="0.25">
      <c r="A51" s="161">
        <v>47</v>
      </c>
      <c r="B51" s="127" t="s">
        <v>243</v>
      </c>
      <c r="C51" s="127">
        <f>SUM(C52:C60)</f>
        <v>0</v>
      </c>
      <c r="D51" s="127">
        <f>SUM(D52:D60)</f>
        <v>0</v>
      </c>
      <c r="E51" s="127"/>
      <c r="F51" s="127"/>
      <c r="G51" s="127">
        <f>SUM(G52:G60)</f>
        <v>0</v>
      </c>
      <c r="H51" s="127">
        <f>SUM(H52:H60)</f>
        <v>0</v>
      </c>
      <c r="I51" s="127"/>
      <c r="J51" s="127"/>
    </row>
    <row r="52" spans="1:10" ht="15.6" x14ac:dyDescent="0.3">
      <c r="A52" s="160">
        <v>48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6" x14ac:dyDescent="0.3">
      <c r="A53" s="160">
        <v>49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6" x14ac:dyDescent="0.3">
      <c r="A54" s="160">
        <v>50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6" x14ac:dyDescent="0.3">
      <c r="A55" s="160">
        <v>51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6" x14ac:dyDescent="0.3">
      <c r="A56" s="160">
        <v>52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6" x14ac:dyDescent="0.3">
      <c r="A57" s="160">
        <v>53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6" x14ac:dyDescent="0.3">
      <c r="A58" s="160">
        <v>54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15.6" x14ac:dyDescent="0.3">
      <c r="A59" s="160">
        <v>55</v>
      </c>
      <c r="B59" s="64"/>
      <c r="C59" s="64"/>
      <c r="D59" s="64"/>
      <c r="E59" s="64"/>
      <c r="F59" s="64"/>
      <c r="G59" s="64"/>
      <c r="H59" s="64"/>
      <c r="I59" s="64"/>
      <c r="J59" s="64"/>
    </row>
    <row r="60" spans="1:10" ht="15.6" x14ac:dyDescent="0.3">
      <c r="A60" s="160">
        <v>56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37.5" x14ac:dyDescent="0.25">
      <c r="A61" s="161">
        <v>57</v>
      </c>
      <c r="B61" s="127" t="s">
        <v>244</v>
      </c>
      <c r="C61" s="127">
        <f>SUM(C62:C70)</f>
        <v>0</v>
      </c>
      <c r="D61" s="127">
        <f>SUM(D62:D70)</f>
        <v>0</v>
      </c>
      <c r="E61" s="127"/>
      <c r="F61" s="127"/>
      <c r="G61" s="127">
        <f>SUM(G62:G70)</f>
        <v>0</v>
      </c>
      <c r="H61" s="127">
        <f>SUM(H62:H70)</f>
        <v>0</v>
      </c>
      <c r="I61" s="127"/>
      <c r="J61" s="127"/>
    </row>
    <row r="62" spans="1:10" ht="15.6" x14ac:dyDescent="0.3">
      <c r="A62" s="160">
        <v>58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6" x14ac:dyDescent="0.3">
      <c r="A63" s="160">
        <v>59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6" x14ac:dyDescent="0.3">
      <c r="A64" s="160">
        <v>60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6" x14ac:dyDescent="0.3">
      <c r="A65" s="160">
        <v>61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6" x14ac:dyDescent="0.3">
      <c r="A66" s="160">
        <v>62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6" x14ac:dyDescent="0.3">
      <c r="A67" s="160">
        <v>63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6" x14ac:dyDescent="0.3">
      <c r="A68" s="160">
        <v>64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5.6" x14ac:dyDescent="0.3">
      <c r="A69" s="160">
        <v>65</v>
      </c>
      <c r="B69" s="64"/>
      <c r="C69" s="64"/>
      <c r="D69" s="64"/>
      <c r="E69" s="64"/>
      <c r="F69" s="64"/>
      <c r="G69" s="64"/>
      <c r="H69" s="64"/>
      <c r="I69" s="64"/>
      <c r="J69" s="64"/>
    </row>
    <row r="70" spans="1:10" ht="15.6" x14ac:dyDescent="0.3">
      <c r="A70" s="160">
        <v>66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37.5" x14ac:dyDescent="0.25">
      <c r="A71" s="161">
        <v>67</v>
      </c>
      <c r="B71" s="127" t="s">
        <v>245</v>
      </c>
      <c r="C71" s="127">
        <f>SUM(C72:C80)</f>
        <v>0</v>
      </c>
      <c r="D71" s="127">
        <f>SUM(D72:D80)</f>
        <v>0</v>
      </c>
      <c r="E71" s="127"/>
      <c r="F71" s="127"/>
      <c r="G71" s="127">
        <f>SUM(G72:G80)</f>
        <v>0</v>
      </c>
      <c r="H71" s="127">
        <f>SUM(H72:H80)</f>
        <v>0</v>
      </c>
      <c r="I71" s="127"/>
      <c r="J71" s="127"/>
    </row>
    <row r="72" spans="1:10" ht="15.6" x14ac:dyDescent="0.3">
      <c r="A72" s="160">
        <v>68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6" x14ac:dyDescent="0.3">
      <c r="A73" s="160">
        <v>69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6" x14ac:dyDescent="0.3">
      <c r="A74" s="160">
        <v>70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0">
        <v>71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0">
        <v>72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0">
        <v>73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0">
        <v>74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15.75" x14ac:dyDescent="0.25">
      <c r="A79" s="160">
        <v>75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.75" x14ac:dyDescent="0.25">
      <c r="A80" s="160">
        <v>76</v>
      </c>
      <c r="B80" s="64"/>
      <c r="C80" s="64"/>
      <c r="D80" s="64"/>
      <c r="E80" s="64"/>
      <c r="F80" s="64"/>
      <c r="G80" s="64"/>
      <c r="H80" s="64"/>
      <c r="I80" s="64"/>
      <c r="J80" s="64"/>
    </row>
    <row r="81" spans="1:10" ht="112.5" x14ac:dyDescent="0.25">
      <c r="A81" s="161">
        <v>77</v>
      </c>
      <c r="B81" s="127" t="s">
        <v>246</v>
      </c>
      <c r="C81" s="127">
        <f>SUM(C82:C89)</f>
        <v>0</v>
      </c>
      <c r="D81" s="127">
        <f>SUM(D82:D90)</f>
        <v>0</v>
      </c>
      <c r="E81" s="127"/>
      <c r="F81" s="127"/>
      <c r="G81" s="127">
        <f>SUM(G82:G90)</f>
        <v>0</v>
      </c>
      <c r="H81" s="127">
        <f>SUM(H82:H90)</f>
        <v>0</v>
      </c>
      <c r="I81" s="127"/>
      <c r="J81" s="127"/>
    </row>
    <row r="82" spans="1:10" ht="15.75" x14ac:dyDescent="0.25">
      <c r="A82" s="160">
        <v>78</v>
      </c>
      <c r="B82" s="64"/>
      <c r="C82" s="64"/>
      <c r="D82" s="64"/>
      <c r="E82" s="64"/>
      <c r="F82" s="64"/>
      <c r="G82" s="64"/>
      <c r="H82" s="64"/>
      <c r="I82" s="64"/>
      <c r="J82" s="64"/>
    </row>
    <row r="83" spans="1:10" ht="15.75" x14ac:dyDescent="0.25">
      <c r="A83" s="160">
        <v>79</v>
      </c>
      <c r="B83" s="64"/>
      <c r="C83" s="64"/>
      <c r="D83" s="64"/>
      <c r="E83" s="64"/>
      <c r="F83" s="64"/>
      <c r="G83" s="64"/>
      <c r="H83" s="64"/>
      <c r="I83" s="64"/>
      <c r="J83" s="64"/>
    </row>
    <row r="84" spans="1:10" ht="15.75" x14ac:dyDescent="0.25">
      <c r="A84" s="160">
        <v>80</v>
      </c>
      <c r="B84" s="64"/>
      <c r="C84" s="64"/>
      <c r="D84" s="64"/>
      <c r="E84" s="64"/>
      <c r="F84" s="64"/>
      <c r="G84" s="64"/>
      <c r="H84" s="64"/>
      <c r="I84" s="64"/>
      <c r="J84" s="64"/>
    </row>
    <row r="85" spans="1:10" ht="15.75" x14ac:dyDescent="0.25">
      <c r="A85" s="160">
        <v>81</v>
      </c>
      <c r="B85" s="64"/>
      <c r="C85" s="64"/>
      <c r="D85" s="64"/>
      <c r="E85" s="64"/>
      <c r="F85" s="64"/>
      <c r="G85" s="64"/>
      <c r="H85" s="64"/>
      <c r="I85" s="64"/>
      <c r="J85" s="64"/>
    </row>
    <row r="86" spans="1:10" ht="15.75" x14ac:dyDescent="0.25">
      <c r="A86" s="160">
        <v>82</v>
      </c>
      <c r="B86" s="64"/>
      <c r="C86" s="64"/>
      <c r="D86" s="64"/>
      <c r="E86" s="64"/>
      <c r="F86" s="64"/>
      <c r="G86" s="64"/>
      <c r="H86" s="64"/>
      <c r="I86" s="64"/>
      <c r="J86" s="64"/>
    </row>
    <row r="87" spans="1:10" ht="15.75" x14ac:dyDescent="0.25">
      <c r="A87" s="160">
        <v>83</v>
      </c>
      <c r="B87" s="64"/>
      <c r="C87" s="64"/>
      <c r="D87" s="64"/>
      <c r="E87" s="64"/>
      <c r="F87" s="64"/>
      <c r="G87" s="64"/>
      <c r="H87" s="64"/>
      <c r="I87" s="64"/>
      <c r="J87" s="64"/>
    </row>
    <row r="88" spans="1:10" ht="15.75" x14ac:dyDescent="0.25">
      <c r="A88" s="160">
        <v>84</v>
      </c>
      <c r="B88" s="64"/>
      <c r="C88" s="64"/>
      <c r="D88" s="64"/>
      <c r="E88" s="64"/>
      <c r="F88" s="64"/>
      <c r="G88" s="64"/>
      <c r="H88" s="64"/>
      <c r="I88" s="64"/>
      <c r="J88" s="64"/>
    </row>
    <row r="89" spans="1:10" ht="15.75" x14ac:dyDescent="0.25">
      <c r="A89" s="160">
        <v>85</v>
      </c>
      <c r="B89" s="64"/>
      <c r="C89" s="64"/>
      <c r="D89" s="64"/>
      <c r="E89" s="64"/>
      <c r="F89" s="64"/>
      <c r="G89" s="64"/>
      <c r="H89" s="64"/>
      <c r="I89" s="64"/>
      <c r="J89" s="64"/>
    </row>
    <row r="90" spans="1:10" ht="15.75" x14ac:dyDescent="0.25">
      <c r="A90" s="160">
        <v>86</v>
      </c>
      <c r="B90" s="64"/>
      <c r="C90" s="64"/>
      <c r="D90" s="64"/>
      <c r="E90" s="64"/>
      <c r="F90" s="64"/>
      <c r="G90" s="64"/>
      <c r="H90" s="64"/>
      <c r="I90" s="64"/>
      <c r="J90" s="64"/>
    </row>
    <row r="91" spans="1:10" ht="33.75" customHeight="1" x14ac:dyDescent="0.25">
      <c r="A91" s="159">
        <v>87</v>
      </c>
      <c r="B91" s="162" t="s">
        <v>238</v>
      </c>
      <c r="C91" s="162">
        <f>SUM(C4,C18,C31,C41,C51,C61,C71,C81)</f>
        <v>8</v>
      </c>
      <c r="D91" s="162">
        <f>SUM(D4,D18,D31,D41,D51,D61,D71,D81)</f>
        <v>9</v>
      </c>
      <c r="E91" s="162"/>
      <c r="F91" s="162"/>
      <c r="G91" s="162">
        <f>SUM(G4,G18,G31,G41,G51,G61,G71,G81)</f>
        <v>6600</v>
      </c>
      <c r="H91" s="162">
        <f>SUM(H4,H18,H31,H41,H51,H61,H71,H81)</f>
        <v>14500</v>
      </c>
      <c r="I91" s="159"/>
      <c r="J91" s="159"/>
    </row>
  </sheetData>
  <sheetProtection password="DF93" sheet="1" objects="1" scenarios="1"/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G6" sqref="G6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64" t="s">
        <v>129</v>
      </c>
      <c r="B1" s="164"/>
      <c r="C1" s="164"/>
      <c r="D1" s="164"/>
    </row>
    <row r="2" spans="1:4" ht="94.5" customHeight="1" x14ac:dyDescent="0.25">
      <c r="A2" s="128" t="s">
        <v>131</v>
      </c>
      <c r="B2" s="163" t="s">
        <v>247</v>
      </c>
      <c r="C2" s="163" t="s">
        <v>248</v>
      </c>
      <c r="D2" s="163" t="s">
        <v>202</v>
      </c>
    </row>
    <row r="3" spans="1:4" ht="37.5" customHeight="1" x14ac:dyDescent="0.25">
      <c r="A3" s="120" t="s">
        <v>60</v>
      </c>
      <c r="B3" s="120"/>
      <c r="C3" s="129">
        <v>38</v>
      </c>
      <c r="D3" s="129">
        <v>1595</v>
      </c>
    </row>
    <row r="4" spans="1:4" ht="37.5" customHeight="1" x14ac:dyDescent="0.25">
      <c r="A4" s="254" t="s">
        <v>61</v>
      </c>
      <c r="B4" s="75"/>
      <c r="C4" s="129">
        <v>30</v>
      </c>
      <c r="D4" s="129">
        <v>1200</v>
      </c>
    </row>
    <row r="5" spans="1:4" ht="37.5" customHeight="1" x14ac:dyDescent="0.25">
      <c r="A5" s="120" t="s">
        <v>69</v>
      </c>
      <c r="B5" s="120"/>
      <c r="C5" s="129">
        <v>4</v>
      </c>
      <c r="D5" s="129">
        <v>75</v>
      </c>
    </row>
    <row r="6" spans="1:4" ht="37.5" customHeight="1" x14ac:dyDescent="0.25">
      <c r="A6" s="120" t="s">
        <v>70</v>
      </c>
      <c r="B6" s="120"/>
      <c r="C6" s="129">
        <v>2</v>
      </c>
      <c r="D6" s="129">
        <v>36</v>
      </c>
    </row>
    <row r="7" spans="1:4" ht="37.5" customHeight="1" x14ac:dyDescent="0.25">
      <c r="A7" s="120" t="s">
        <v>71</v>
      </c>
      <c r="B7" s="120"/>
      <c r="C7" s="129">
        <v>8</v>
      </c>
      <c r="D7" s="129">
        <v>199</v>
      </c>
    </row>
    <row r="8" spans="1:4" ht="37.5" customHeight="1" x14ac:dyDescent="0.25">
      <c r="A8" s="254" t="s">
        <v>72</v>
      </c>
      <c r="B8" s="75"/>
      <c r="C8" s="129">
        <v>9</v>
      </c>
      <c r="D8" s="129">
        <v>270</v>
      </c>
    </row>
    <row r="9" spans="1:4" ht="37.5" customHeight="1" x14ac:dyDescent="0.25">
      <c r="A9" s="240" t="s">
        <v>91</v>
      </c>
      <c r="B9" s="38">
        <f>SUM(B3:B8)</f>
        <v>0</v>
      </c>
      <c r="C9" s="38">
        <f>SUM(C3:C8)</f>
        <v>91</v>
      </c>
      <c r="D9" s="38">
        <f>SUM(D3:D8)</f>
        <v>3375</v>
      </c>
    </row>
  </sheetData>
  <sheetProtection password="DF93" sheet="1" objects="1" scenarios="1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43" t="s">
        <v>222</v>
      </c>
      <c r="B1" s="343"/>
      <c r="C1" s="343"/>
      <c r="D1" s="343"/>
      <c r="E1" s="343"/>
    </row>
    <row r="2" spans="1:5" ht="75" customHeight="1" x14ac:dyDescent="0.25">
      <c r="A2" s="27" t="s">
        <v>62</v>
      </c>
      <c r="B2" s="27" t="s">
        <v>130</v>
      </c>
      <c r="C2" s="27" t="s">
        <v>94</v>
      </c>
      <c r="D2" s="233" t="s">
        <v>284</v>
      </c>
      <c r="E2" s="232" t="s">
        <v>203</v>
      </c>
    </row>
    <row r="3" spans="1:5" ht="18.75" x14ac:dyDescent="0.25">
      <c r="A3" s="213"/>
      <c r="B3" s="214" t="s">
        <v>260</v>
      </c>
      <c r="C3" s="214"/>
      <c r="D3" s="234"/>
      <c r="E3" s="214"/>
    </row>
    <row r="4" spans="1:5" ht="18.75" x14ac:dyDescent="0.3">
      <c r="A4" s="200"/>
      <c r="B4" s="211" t="s">
        <v>263</v>
      </c>
      <c r="C4" s="212"/>
      <c r="D4" s="235"/>
      <c r="E4" s="212"/>
    </row>
    <row r="5" spans="1:5" ht="18" x14ac:dyDescent="0.3">
      <c r="A5" s="62">
        <v>1</v>
      </c>
      <c r="B5" s="81"/>
      <c r="C5" s="81"/>
      <c r="D5" s="88"/>
      <c r="E5" s="81"/>
    </row>
    <row r="6" spans="1:5" ht="18" x14ac:dyDescent="0.3">
      <c r="A6" s="62">
        <v>2</v>
      </c>
      <c r="B6" s="208"/>
      <c r="C6" s="208"/>
      <c r="D6" s="88"/>
      <c r="E6" s="81"/>
    </row>
    <row r="7" spans="1:5" ht="18" x14ac:dyDescent="0.3">
      <c r="A7" s="125">
        <v>3</v>
      </c>
      <c r="B7" s="208"/>
      <c r="C7" s="208"/>
      <c r="D7" s="88"/>
      <c r="E7" s="81"/>
    </row>
    <row r="8" spans="1:5" ht="18" x14ac:dyDescent="0.3">
      <c r="A8" s="125">
        <v>4</v>
      </c>
      <c r="B8" s="208"/>
      <c r="C8" s="208"/>
      <c r="D8" s="88"/>
      <c r="E8" s="81"/>
    </row>
    <row r="9" spans="1:5" ht="18" x14ac:dyDescent="0.3">
      <c r="A9" s="125">
        <v>5</v>
      </c>
      <c r="B9" s="208"/>
      <c r="C9" s="208"/>
      <c r="D9" s="88"/>
      <c r="E9" s="81"/>
    </row>
    <row r="10" spans="1:5" ht="18" x14ac:dyDescent="0.3">
      <c r="A10" s="125">
        <v>6</v>
      </c>
      <c r="B10" s="193"/>
      <c r="C10" s="193"/>
      <c r="D10" s="236"/>
      <c r="E10" s="193"/>
    </row>
    <row r="11" spans="1:5" ht="18" x14ac:dyDescent="0.3">
      <c r="A11" s="125">
        <v>7</v>
      </c>
      <c r="B11" s="193"/>
      <c r="C11" s="193"/>
      <c r="D11" s="236"/>
      <c r="E11" s="193"/>
    </row>
    <row r="12" spans="1:5" ht="38.25" customHeight="1" x14ac:dyDescent="0.3">
      <c r="A12" s="200"/>
      <c r="B12" s="211" t="s">
        <v>262</v>
      </c>
      <c r="C12" s="212"/>
      <c r="D12" s="235"/>
      <c r="E12" s="212"/>
    </row>
    <row r="13" spans="1:5" ht="18" x14ac:dyDescent="0.3">
      <c r="A13" s="124">
        <v>1</v>
      </c>
      <c r="B13" s="193"/>
      <c r="C13" s="193"/>
      <c r="D13" s="236"/>
      <c r="E13" s="193"/>
    </row>
    <row r="14" spans="1:5" ht="18" x14ac:dyDescent="0.3">
      <c r="A14" s="124">
        <v>2</v>
      </c>
      <c r="B14" s="193"/>
      <c r="C14" s="193"/>
      <c r="D14" s="236"/>
      <c r="E14" s="193"/>
    </row>
    <row r="15" spans="1:5" ht="18" x14ac:dyDescent="0.3">
      <c r="A15" s="124">
        <v>3</v>
      </c>
      <c r="B15" s="193"/>
      <c r="C15" s="193"/>
      <c r="D15" s="236"/>
      <c r="E15" s="193"/>
    </row>
    <row r="16" spans="1:5" ht="18" x14ac:dyDescent="0.3">
      <c r="A16" s="124">
        <v>4</v>
      </c>
      <c r="B16" s="193"/>
      <c r="C16" s="193"/>
      <c r="D16" s="236"/>
      <c r="E16" s="193"/>
    </row>
    <row r="17" spans="1:5" ht="18" x14ac:dyDescent="0.3">
      <c r="A17" s="124">
        <v>5</v>
      </c>
      <c r="B17" s="193"/>
      <c r="C17" s="193"/>
      <c r="D17" s="236"/>
      <c r="E17" s="193"/>
    </row>
    <row r="18" spans="1:5" ht="18.75" customHeight="1" x14ac:dyDescent="0.3">
      <c r="A18" s="124">
        <v>6</v>
      </c>
      <c r="B18" s="193"/>
      <c r="C18" s="193"/>
      <c r="D18" s="236"/>
      <c r="E18" s="193"/>
    </row>
    <row r="19" spans="1:5" ht="18" x14ac:dyDescent="0.3">
      <c r="A19" s="124">
        <v>7</v>
      </c>
      <c r="B19" s="193"/>
      <c r="C19" s="193"/>
      <c r="D19" s="236"/>
      <c r="E19" s="193"/>
    </row>
    <row r="20" spans="1:5" ht="18.75" x14ac:dyDescent="0.3">
      <c r="A20" s="215"/>
      <c r="B20" s="211" t="s">
        <v>71</v>
      </c>
      <c r="C20" s="212"/>
      <c r="D20" s="235"/>
      <c r="E20" s="212"/>
    </row>
    <row r="21" spans="1:5" ht="18" x14ac:dyDescent="0.3">
      <c r="A21" s="62">
        <v>1</v>
      </c>
      <c r="B21" s="210"/>
      <c r="C21" s="210"/>
      <c r="D21" s="88"/>
      <c r="E21" s="81"/>
    </row>
    <row r="22" spans="1:5" ht="18" x14ac:dyDescent="0.3">
      <c r="A22" s="125">
        <v>2</v>
      </c>
      <c r="B22" s="210"/>
      <c r="C22" s="210"/>
      <c r="D22" s="88"/>
      <c r="E22" s="81"/>
    </row>
    <row r="23" spans="1:5" ht="18" x14ac:dyDescent="0.3">
      <c r="A23" s="125">
        <v>3</v>
      </c>
      <c r="B23" s="210"/>
      <c r="C23" s="210"/>
      <c r="D23" s="88"/>
      <c r="E23" s="81"/>
    </row>
    <row r="24" spans="1:5" ht="18" x14ac:dyDescent="0.3">
      <c r="A24" s="125">
        <v>4</v>
      </c>
      <c r="B24" s="210"/>
      <c r="C24" s="210"/>
      <c r="D24" s="88"/>
      <c r="E24" s="81"/>
    </row>
    <row r="25" spans="1:5" ht="18.75" x14ac:dyDescent="0.25">
      <c r="A25" s="125">
        <v>5</v>
      </c>
      <c r="B25" s="210"/>
      <c r="C25" s="210"/>
      <c r="D25" s="88"/>
      <c r="E25" s="81"/>
    </row>
    <row r="26" spans="1:5" ht="18.75" x14ac:dyDescent="0.25">
      <c r="A26" s="125">
        <v>6</v>
      </c>
      <c r="B26" s="81"/>
      <c r="C26" s="81"/>
      <c r="D26" s="88"/>
      <c r="E26" s="81"/>
    </row>
    <row r="27" spans="1:5" ht="18.75" x14ac:dyDescent="0.25">
      <c r="A27" s="125">
        <v>7</v>
      </c>
      <c r="B27" s="81"/>
      <c r="C27" s="81"/>
      <c r="D27" s="88"/>
      <c r="E27" s="81"/>
    </row>
    <row r="28" spans="1:5" ht="37.5" x14ac:dyDescent="0.3">
      <c r="A28" s="200"/>
      <c r="B28" s="217" t="s">
        <v>201</v>
      </c>
      <c r="C28" s="212"/>
      <c r="D28" s="235"/>
      <c r="E28" s="212"/>
    </row>
    <row r="29" spans="1:5" ht="18.75" x14ac:dyDescent="0.3">
      <c r="A29" s="65">
        <v>1</v>
      </c>
      <c r="B29" s="218"/>
      <c r="C29" s="216"/>
      <c r="D29" s="237"/>
      <c r="E29" s="216"/>
    </row>
    <row r="30" spans="1:5" ht="18.75" x14ac:dyDescent="0.3">
      <c r="A30" s="65">
        <v>2</v>
      </c>
      <c r="B30" s="218"/>
      <c r="C30" s="216"/>
      <c r="D30" s="237"/>
      <c r="E30" s="216"/>
    </row>
    <row r="31" spans="1:5" ht="18.75" x14ac:dyDescent="0.25">
      <c r="A31" s="62">
        <v>3</v>
      </c>
      <c r="B31" s="81"/>
      <c r="C31" s="81"/>
      <c r="D31" s="88"/>
      <c r="E31" s="81"/>
    </row>
    <row r="32" spans="1:5" ht="18.75" x14ac:dyDescent="0.25">
      <c r="A32" s="62">
        <v>4</v>
      </c>
      <c r="B32" s="81"/>
      <c r="C32" s="81"/>
      <c r="D32" s="88"/>
      <c r="E32" s="81"/>
    </row>
    <row r="33" spans="1:5" ht="18.75" x14ac:dyDescent="0.25">
      <c r="A33" s="213"/>
      <c r="B33" s="214" t="s">
        <v>259</v>
      </c>
      <c r="C33" s="214"/>
      <c r="D33" s="234"/>
      <c r="E33" s="214"/>
    </row>
    <row r="34" spans="1:5" ht="18.75" x14ac:dyDescent="0.3">
      <c r="A34" s="200"/>
      <c r="B34" s="211" t="s">
        <v>263</v>
      </c>
      <c r="C34" s="212"/>
      <c r="D34" s="235"/>
      <c r="E34" s="212"/>
    </row>
    <row r="35" spans="1:5" ht="18.75" x14ac:dyDescent="0.25">
      <c r="A35" s="62">
        <v>1</v>
      </c>
      <c r="B35" s="81"/>
      <c r="C35" s="81"/>
      <c r="D35" s="88"/>
      <c r="E35" s="81"/>
    </row>
    <row r="36" spans="1:5" ht="18.75" x14ac:dyDescent="0.25">
      <c r="A36" s="125">
        <v>2</v>
      </c>
      <c r="B36" s="81"/>
      <c r="C36" s="81"/>
      <c r="D36" s="88"/>
      <c r="E36" s="81"/>
    </row>
    <row r="37" spans="1:5" ht="18.75" x14ac:dyDescent="0.25">
      <c r="A37" s="125">
        <v>3</v>
      </c>
      <c r="B37" s="81"/>
      <c r="C37" s="81"/>
      <c r="D37" s="88"/>
      <c r="E37" s="81"/>
    </row>
    <row r="38" spans="1:5" ht="18.75" x14ac:dyDescent="0.25">
      <c r="A38" s="125">
        <v>4</v>
      </c>
      <c r="B38" s="81"/>
      <c r="C38" s="81"/>
      <c r="D38" s="88"/>
      <c r="E38" s="81"/>
    </row>
    <row r="39" spans="1:5" ht="18.75" x14ac:dyDescent="0.25">
      <c r="A39" s="125">
        <v>5</v>
      </c>
      <c r="B39" s="81"/>
      <c r="C39" s="81"/>
      <c r="D39" s="88"/>
      <c r="E39" s="81"/>
    </row>
    <row r="40" spans="1:5" ht="18.75" x14ac:dyDescent="0.25">
      <c r="A40" s="125">
        <v>6</v>
      </c>
      <c r="B40" s="81"/>
      <c r="C40" s="81"/>
      <c r="D40" s="88"/>
      <c r="E40" s="81"/>
    </row>
    <row r="41" spans="1:5" ht="18.75" x14ac:dyDescent="0.25">
      <c r="A41" s="125">
        <v>7</v>
      </c>
      <c r="B41" s="81"/>
      <c r="C41" s="81"/>
      <c r="D41" s="88"/>
      <c r="E41" s="81"/>
    </row>
    <row r="42" spans="1:5" ht="18.75" x14ac:dyDescent="0.3">
      <c r="A42" s="200"/>
      <c r="B42" s="211" t="s">
        <v>262</v>
      </c>
      <c r="C42" s="212"/>
      <c r="D42" s="235"/>
      <c r="E42" s="212"/>
    </row>
    <row r="43" spans="1:5" ht="18.75" x14ac:dyDescent="0.25">
      <c r="A43" s="62">
        <v>1</v>
      </c>
      <c r="B43" s="81"/>
      <c r="C43" s="81"/>
      <c r="D43" s="88"/>
      <c r="E43" s="81"/>
    </row>
    <row r="44" spans="1:5" ht="18.75" x14ac:dyDescent="0.25">
      <c r="A44" s="125">
        <v>2</v>
      </c>
      <c r="B44" s="81"/>
      <c r="C44" s="81"/>
      <c r="D44" s="88"/>
      <c r="E44" s="81"/>
    </row>
    <row r="45" spans="1:5" ht="18.75" x14ac:dyDescent="0.25">
      <c r="A45" s="125">
        <v>3</v>
      </c>
      <c r="B45" s="81"/>
      <c r="C45" s="81"/>
      <c r="D45" s="88"/>
      <c r="E45" s="81"/>
    </row>
    <row r="46" spans="1:5" ht="18.75" x14ac:dyDescent="0.25">
      <c r="A46" s="125">
        <v>4</v>
      </c>
      <c r="B46" s="81"/>
      <c r="C46" s="81"/>
      <c r="D46" s="88"/>
      <c r="E46" s="81"/>
    </row>
    <row r="47" spans="1:5" ht="18.75" x14ac:dyDescent="0.25">
      <c r="A47" s="125">
        <v>5</v>
      </c>
      <c r="B47" s="81"/>
      <c r="C47" s="81"/>
      <c r="D47" s="88"/>
      <c r="E47" s="81"/>
    </row>
    <row r="48" spans="1:5" ht="18.75" x14ac:dyDescent="0.25">
      <c r="A48" s="125">
        <v>6</v>
      </c>
      <c r="B48" s="81"/>
      <c r="C48" s="81"/>
      <c r="D48" s="88"/>
      <c r="E48" s="81"/>
    </row>
    <row r="49" spans="1:5" ht="18.75" x14ac:dyDescent="0.25">
      <c r="A49" s="125">
        <v>7</v>
      </c>
      <c r="B49" s="81"/>
      <c r="C49" s="81"/>
      <c r="D49" s="88"/>
      <c r="E49" s="81"/>
    </row>
    <row r="50" spans="1:5" ht="18.75" x14ac:dyDescent="0.3">
      <c r="A50" s="200"/>
      <c r="B50" s="211" t="s">
        <v>71</v>
      </c>
      <c r="C50" s="212"/>
      <c r="D50" s="235"/>
      <c r="E50" s="212"/>
    </row>
    <row r="51" spans="1:5" ht="18.75" x14ac:dyDescent="0.25">
      <c r="A51" s="62">
        <v>1</v>
      </c>
      <c r="B51" s="81"/>
      <c r="C51" s="81"/>
      <c r="D51" s="88"/>
      <c r="E51" s="81"/>
    </row>
    <row r="52" spans="1:5" ht="18.75" x14ac:dyDescent="0.25">
      <c r="A52" s="125">
        <v>2</v>
      </c>
      <c r="B52" s="81"/>
      <c r="C52" s="81"/>
      <c r="D52" s="88"/>
      <c r="E52" s="81"/>
    </row>
    <row r="53" spans="1:5" ht="18.75" x14ac:dyDescent="0.25">
      <c r="A53" s="125">
        <v>3</v>
      </c>
      <c r="B53" s="81"/>
      <c r="C53" s="81"/>
      <c r="D53" s="88"/>
      <c r="E53" s="81"/>
    </row>
    <row r="54" spans="1:5" ht="18.75" x14ac:dyDescent="0.25">
      <c r="A54" s="125">
        <v>4</v>
      </c>
      <c r="B54" s="81"/>
      <c r="C54" s="81"/>
      <c r="D54" s="88"/>
      <c r="E54" s="81"/>
    </row>
    <row r="55" spans="1:5" ht="18.75" x14ac:dyDescent="0.25">
      <c r="A55" s="125">
        <v>5</v>
      </c>
      <c r="B55" s="81"/>
      <c r="C55" s="81"/>
      <c r="D55" s="88"/>
      <c r="E55" s="81"/>
    </row>
    <row r="56" spans="1:5" ht="18.75" x14ac:dyDescent="0.25">
      <c r="A56" s="125">
        <v>6</v>
      </c>
      <c r="B56" s="81"/>
      <c r="C56" s="81"/>
      <c r="D56" s="88"/>
      <c r="E56" s="81"/>
    </row>
    <row r="57" spans="1:5" ht="37.5" x14ac:dyDescent="0.3">
      <c r="A57" s="200"/>
      <c r="B57" s="217" t="s">
        <v>201</v>
      </c>
      <c r="C57" s="212"/>
      <c r="D57" s="235"/>
      <c r="E57" s="212"/>
    </row>
    <row r="58" spans="1:5" ht="18.75" x14ac:dyDescent="0.25">
      <c r="A58" s="62">
        <v>1</v>
      </c>
      <c r="B58" s="81"/>
      <c r="C58" s="81"/>
      <c r="D58" s="88"/>
      <c r="E58" s="81"/>
    </row>
    <row r="59" spans="1:5" ht="18.75" x14ac:dyDescent="0.25">
      <c r="A59" s="125">
        <v>2</v>
      </c>
      <c r="B59" s="81"/>
      <c r="C59" s="81"/>
      <c r="D59" s="88"/>
      <c r="E59" s="81"/>
    </row>
    <row r="60" spans="1:5" ht="18.75" x14ac:dyDescent="0.25">
      <c r="A60" s="62">
        <v>3</v>
      </c>
      <c r="B60" s="81"/>
      <c r="C60" s="81"/>
      <c r="D60" s="88"/>
      <c r="E60" s="81"/>
    </row>
    <row r="61" spans="1:5" ht="18.75" x14ac:dyDescent="0.25">
      <c r="A61" s="213"/>
      <c r="B61" s="214" t="s">
        <v>261</v>
      </c>
      <c r="C61" s="214"/>
      <c r="D61" s="234"/>
      <c r="E61" s="214"/>
    </row>
    <row r="62" spans="1:5" ht="18.75" x14ac:dyDescent="0.3">
      <c r="A62" s="200"/>
      <c r="B62" s="211" t="s">
        <v>263</v>
      </c>
      <c r="C62" s="212"/>
      <c r="D62" s="235"/>
      <c r="E62" s="212"/>
    </row>
    <row r="63" spans="1:5" ht="18.75" x14ac:dyDescent="0.25">
      <c r="A63" s="62">
        <v>1</v>
      </c>
      <c r="B63" s="81"/>
      <c r="C63" s="81"/>
      <c r="D63" s="88"/>
      <c r="E63" s="81"/>
    </row>
    <row r="64" spans="1:5" ht="18.75" x14ac:dyDescent="0.25">
      <c r="A64" s="125">
        <v>2</v>
      </c>
      <c r="B64" s="81"/>
      <c r="C64" s="81"/>
      <c r="D64" s="88"/>
      <c r="E64" s="81"/>
    </row>
    <row r="65" spans="1:5" ht="18.75" x14ac:dyDescent="0.25">
      <c r="A65" s="125">
        <v>3</v>
      </c>
      <c r="B65" s="81"/>
      <c r="C65" s="81"/>
      <c r="D65" s="88"/>
      <c r="E65" s="81"/>
    </row>
    <row r="66" spans="1:5" ht="18.75" x14ac:dyDescent="0.25">
      <c r="A66" s="125">
        <v>4</v>
      </c>
      <c r="B66" s="81"/>
      <c r="C66" s="81"/>
      <c r="D66" s="88"/>
      <c r="E66" s="81"/>
    </row>
    <row r="67" spans="1:5" ht="18.75" x14ac:dyDescent="0.25">
      <c r="A67" s="125">
        <v>5</v>
      </c>
      <c r="B67" s="81"/>
      <c r="C67" s="81"/>
      <c r="D67" s="88"/>
      <c r="E67" s="81"/>
    </row>
    <row r="68" spans="1:5" ht="18.75" x14ac:dyDescent="0.25">
      <c r="A68" s="125">
        <v>6</v>
      </c>
      <c r="B68" s="81"/>
      <c r="C68" s="81"/>
      <c r="D68" s="88"/>
      <c r="E68" s="81"/>
    </row>
    <row r="69" spans="1:5" ht="18.75" x14ac:dyDescent="0.25">
      <c r="A69" s="125">
        <v>7</v>
      </c>
      <c r="B69" s="81"/>
      <c r="C69" s="81"/>
      <c r="D69" s="88"/>
      <c r="E69" s="81"/>
    </row>
    <row r="70" spans="1:5" ht="18.75" x14ac:dyDescent="0.3">
      <c r="A70" s="200"/>
      <c r="B70" s="211" t="s">
        <v>262</v>
      </c>
      <c r="C70" s="212"/>
      <c r="D70" s="235"/>
      <c r="E70" s="212"/>
    </row>
    <row r="71" spans="1:5" ht="18.75" x14ac:dyDescent="0.25">
      <c r="A71" s="62">
        <v>1</v>
      </c>
      <c r="B71" s="81"/>
      <c r="C71" s="81"/>
      <c r="D71" s="88"/>
      <c r="E71" s="81"/>
    </row>
    <row r="72" spans="1:5" ht="18.75" x14ac:dyDescent="0.25">
      <c r="A72" s="125">
        <v>2</v>
      </c>
      <c r="B72" s="81"/>
      <c r="C72" s="81"/>
      <c r="D72" s="88"/>
      <c r="E72" s="81"/>
    </row>
    <row r="73" spans="1:5" ht="18.75" x14ac:dyDescent="0.25">
      <c r="A73" s="125">
        <v>3</v>
      </c>
      <c r="B73" s="81"/>
      <c r="C73" s="81"/>
      <c r="D73" s="88"/>
      <c r="E73" s="81"/>
    </row>
    <row r="74" spans="1:5" ht="18.75" x14ac:dyDescent="0.25">
      <c r="A74" s="125">
        <v>4</v>
      </c>
      <c r="B74" s="81"/>
      <c r="C74" s="81"/>
      <c r="D74" s="88"/>
      <c r="E74" s="81"/>
    </row>
    <row r="75" spans="1:5" ht="18.75" x14ac:dyDescent="0.25">
      <c r="A75" s="125">
        <v>5</v>
      </c>
      <c r="B75" s="81"/>
      <c r="C75" s="81"/>
      <c r="D75" s="88"/>
      <c r="E75" s="81"/>
    </row>
    <row r="76" spans="1:5" ht="18.75" x14ac:dyDescent="0.3">
      <c r="A76" s="200"/>
      <c r="B76" s="211" t="s">
        <v>71</v>
      </c>
      <c r="C76" s="212"/>
      <c r="D76" s="235"/>
      <c r="E76" s="212"/>
    </row>
    <row r="77" spans="1:5" ht="18.75" x14ac:dyDescent="0.3">
      <c r="A77" s="65">
        <v>1</v>
      </c>
      <c r="B77" s="66"/>
      <c r="C77" s="216"/>
      <c r="D77" s="237"/>
      <c r="E77" s="216"/>
    </row>
    <row r="78" spans="1:5" ht="18.75" x14ac:dyDescent="0.3">
      <c r="A78" s="65">
        <v>2</v>
      </c>
      <c r="B78" s="66"/>
      <c r="C78" s="216"/>
      <c r="D78" s="237"/>
      <c r="E78" s="216"/>
    </row>
    <row r="79" spans="1:5" ht="18.75" x14ac:dyDescent="0.3">
      <c r="A79" s="65">
        <v>3</v>
      </c>
      <c r="B79" s="66"/>
      <c r="C79" s="216"/>
      <c r="D79" s="237"/>
      <c r="E79" s="216"/>
    </row>
    <row r="80" spans="1:5" ht="18.75" x14ac:dyDescent="0.3">
      <c r="A80" s="65">
        <v>4</v>
      </c>
      <c r="B80" s="66"/>
      <c r="C80" s="216"/>
      <c r="D80" s="237"/>
      <c r="E80" s="216"/>
    </row>
    <row r="81" spans="1:5" ht="37.5" x14ac:dyDescent="0.3">
      <c r="A81" s="200"/>
      <c r="B81" s="217" t="s">
        <v>201</v>
      </c>
      <c r="C81" s="212"/>
      <c r="D81" s="235"/>
      <c r="E81" s="212"/>
    </row>
    <row r="82" spans="1:5" ht="18.75" x14ac:dyDescent="0.3">
      <c r="A82" s="65">
        <v>1</v>
      </c>
      <c r="B82" s="66"/>
      <c r="C82" s="216"/>
      <c r="D82" s="237"/>
      <c r="E82" s="216"/>
    </row>
    <row r="83" spans="1:5" ht="18.75" x14ac:dyDescent="0.25">
      <c r="A83" s="65">
        <v>2</v>
      </c>
      <c r="B83" s="100"/>
      <c r="C83" s="100"/>
      <c r="D83" s="238"/>
      <c r="E83" s="100"/>
    </row>
    <row r="84" spans="1:5" ht="18.75" x14ac:dyDescent="0.25">
      <c r="A84" s="213"/>
      <c r="B84" s="214" t="s">
        <v>256</v>
      </c>
      <c r="C84" s="214"/>
      <c r="D84" s="234"/>
      <c r="E84" s="214"/>
    </row>
    <row r="85" spans="1:5" ht="18.75" x14ac:dyDescent="0.3">
      <c r="A85" s="200"/>
      <c r="B85" s="211" t="s">
        <v>263</v>
      </c>
      <c r="C85" s="212"/>
      <c r="D85" s="235"/>
      <c r="E85" s="212"/>
    </row>
    <row r="86" spans="1:5" ht="18.75" x14ac:dyDescent="0.25">
      <c r="A86" s="125">
        <v>1</v>
      </c>
      <c r="B86" s="81"/>
      <c r="C86" s="81"/>
      <c r="D86" s="88"/>
      <c r="E86" s="81"/>
    </row>
    <row r="87" spans="1:5" ht="18.75" x14ac:dyDescent="0.25">
      <c r="A87" s="125">
        <v>2</v>
      </c>
      <c r="B87" s="81"/>
      <c r="C87" s="81"/>
      <c r="D87" s="88"/>
      <c r="E87" s="81"/>
    </row>
    <row r="88" spans="1:5" ht="18.75" x14ac:dyDescent="0.25">
      <c r="A88" s="125">
        <v>3</v>
      </c>
      <c r="B88" s="81"/>
      <c r="C88" s="81"/>
      <c r="D88" s="88"/>
      <c r="E88" s="81"/>
    </row>
    <row r="89" spans="1:5" ht="18.75" x14ac:dyDescent="0.25">
      <c r="A89" s="125">
        <v>4</v>
      </c>
      <c r="B89" s="81"/>
      <c r="C89" s="81"/>
      <c r="D89" s="88"/>
      <c r="E89" s="81"/>
    </row>
    <row r="90" spans="1:5" ht="18.75" x14ac:dyDescent="0.25">
      <c r="A90" s="125">
        <v>5</v>
      </c>
      <c r="B90" s="81"/>
      <c r="C90" s="81"/>
      <c r="D90" s="88"/>
      <c r="E90" s="81"/>
    </row>
    <row r="91" spans="1:5" ht="18.75" x14ac:dyDescent="0.25">
      <c r="A91" s="125">
        <v>6</v>
      </c>
      <c r="B91" s="81"/>
      <c r="C91" s="81"/>
      <c r="D91" s="88"/>
      <c r="E91" s="81"/>
    </row>
    <row r="92" spans="1:5" ht="18.75" x14ac:dyDescent="0.3">
      <c r="A92" s="200"/>
      <c r="B92" s="211" t="s">
        <v>262</v>
      </c>
      <c r="C92" s="212"/>
      <c r="D92" s="235"/>
      <c r="E92" s="212"/>
    </row>
    <row r="93" spans="1:5" ht="18.75" x14ac:dyDescent="0.25">
      <c r="A93" s="125">
        <v>1</v>
      </c>
      <c r="B93" s="81"/>
      <c r="C93" s="81"/>
      <c r="D93" s="88"/>
      <c r="E93" s="81"/>
    </row>
    <row r="94" spans="1:5" ht="18.75" x14ac:dyDescent="0.25">
      <c r="A94" s="125">
        <v>2</v>
      </c>
      <c r="B94" s="81"/>
      <c r="C94" s="81"/>
      <c r="D94" s="88"/>
      <c r="E94" s="81"/>
    </row>
    <row r="95" spans="1:5" ht="18.75" x14ac:dyDescent="0.25">
      <c r="A95" s="125">
        <v>3</v>
      </c>
      <c r="B95" s="81"/>
      <c r="C95" s="81"/>
      <c r="D95" s="88"/>
      <c r="E95" s="81"/>
    </row>
    <row r="96" spans="1:5" ht="18.75" x14ac:dyDescent="0.25">
      <c r="A96" s="125">
        <v>4</v>
      </c>
      <c r="B96" s="81"/>
      <c r="C96" s="81"/>
      <c r="D96" s="88"/>
      <c r="E96" s="81"/>
    </row>
    <row r="97" spans="1:5" ht="18.75" x14ac:dyDescent="0.25">
      <c r="A97" s="125">
        <v>5</v>
      </c>
      <c r="B97" s="81"/>
      <c r="C97" s="81"/>
      <c r="D97" s="88"/>
      <c r="E97" s="81"/>
    </row>
    <row r="98" spans="1:5" ht="18.75" x14ac:dyDescent="0.25">
      <c r="A98" s="125">
        <v>6</v>
      </c>
      <c r="B98" s="81"/>
      <c r="C98" s="81"/>
      <c r="D98" s="88"/>
      <c r="E98" s="81"/>
    </row>
    <row r="99" spans="1:5" ht="18.75" x14ac:dyDescent="0.25">
      <c r="A99" s="125">
        <v>7</v>
      </c>
      <c r="B99" s="81"/>
      <c r="C99" s="81"/>
      <c r="D99" s="88"/>
      <c r="E99" s="81"/>
    </row>
    <row r="100" spans="1:5" ht="18.75" x14ac:dyDescent="0.3">
      <c r="A100" s="200"/>
      <c r="B100" s="211" t="s">
        <v>71</v>
      </c>
      <c r="C100" s="212"/>
      <c r="D100" s="235"/>
      <c r="E100" s="212"/>
    </row>
    <row r="101" spans="1:5" ht="18.75" x14ac:dyDescent="0.3">
      <c r="A101" s="65">
        <v>1</v>
      </c>
      <c r="B101" s="66"/>
      <c r="C101" s="216"/>
      <c r="D101" s="237"/>
      <c r="E101" s="216"/>
    </row>
    <row r="102" spans="1:5" ht="18.75" x14ac:dyDescent="0.3">
      <c r="A102" s="65">
        <v>2</v>
      </c>
      <c r="B102" s="66"/>
      <c r="C102" s="216"/>
      <c r="D102" s="237"/>
      <c r="E102" s="216"/>
    </row>
    <row r="103" spans="1:5" ht="18.75" x14ac:dyDescent="0.3">
      <c r="A103" s="65">
        <v>3</v>
      </c>
      <c r="B103" s="66"/>
      <c r="C103" s="216"/>
      <c r="D103" s="237"/>
      <c r="E103" s="216"/>
    </row>
    <row r="104" spans="1:5" ht="18.75" x14ac:dyDescent="0.3">
      <c r="A104" s="65">
        <v>4</v>
      </c>
      <c r="B104" s="66"/>
      <c r="C104" s="216"/>
      <c r="D104" s="237"/>
      <c r="E104" s="216"/>
    </row>
    <row r="105" spans="1:5" ht="18.75" x14ac:dyDescent="0.3">
      <c r="A105" s="65">
        <v>5</v>
      </c>
      <c r="B105" s="66"/>
      <c r="C105" s="216"/>
      <c r="D105" s="237"/>
      <c r="E105" s="216"/>
    </row>
    <row r="106" spans="1:5" ht="18.75" x14ac:dyDescent="0.3">
      <c r="A106" s="65">
        <v>6</v>
      </c>
      <c r="B106" s="66"/>
      <c r="C106" s="216"/>
      <c r="D106" s="237"/>
      <c r="E106" s="216"/>
    </row>
    <row r="107" spans="1:5" ht="18.75" x14ac:dyDescent="0.3">
      <c r="A107" s="65">
        <v>7</v>
      </c>
      <c r="B107" s="66"/>
      <c r="C107" s="216"/>
      <c r="D107" s="237"/>
      <c r="E107" s="216"/>
    </row>
    <row r="108" spans="1:5" ht="18.75" x14ac:dyDescent="0.3">
      <c r="A108" s="65">
        <v>8</v>
      </c>
      <c r="B108" s="66"/>
      <c r="C108" s="216"/>
      <c r="D108" s="237"/>
      <c r="E108" s="216"/>
    </row>
    <row r="109" spans="1:5" ht="18.75" x14ac:dyDescent="0.3">
      <c r="A109" s="65">
        <v>9</v>
      </c>
      <c r="B109" s="66"/>
      <c r="C109" s="216"/>
      <c r="D109" s="237"/>
      <c r="E109" s="216"/>
    </row>
    <row r="110" spans="1:5" ht="18.75" x14ac:dyDescent="0.3">
      <c r="A110" s="65">
        <v>10</v>
      </c>
      <c r="B110" s="66"/>
      <c r="C110" s="216"/>
      <c r="D110" s="237"/>
      <c r="E110" s="216"/>
    </row>
    <row r="111" spans="1:5" ht="37.5" x14ac:dyDescent="0.3">
      <c r="A111" s="200"/>
      <c r="B111" s="217" t="s">
        <v>201</v>
      </c>
      <c r="C111" s="212"/>
      <c r="D111" s="235"/>
      <c r="E111" s="212"/>
    </row>
    <row r="112" spans="1:5" ht="18.75" x14ac:dyDescent="0.3">
      <c r="A112" s="65">
        <v>1</v>
      </c>
      <c r="B112" s="66"/>
      <c r="C112" s="216"/>
      <c r="D112" s="237"/>
      <c r="E112" s="216"/>
    </row>
    <row r="113" spans="1:5" ht="18.75" x14ac:dyDescent="0.3">
      <c r="A113" s="65">
        <v>2</v>
      </c>
      <c r="B113" s="66"/>
      <c r="C113" s="216"/>
      <c r="D113" s="237"/>
      <c r="E113" s="216"/>
    </row>
    <row r="114" spans="1:5" ht="18.75" x14ac:dyDescent="0.3">
      <c r="A114" s="65">
        <v>3</v>
      </c>
      <c r="B114" s="66"/>
      <c r="C114" s="216"/>
      <c r="D114" s="237"/>
      <c r="E114" s="216"/>
    </row>
    <row r="115" spans="1:5" ht="18.75" x14ac:dyDescent="0.3">
      <c r="A115" s="65">
        <v>4</v>
      </c>
      <c r="B115" s="66"/>
      <c r="C115" s="216"/>
      <c r="D115" s="237"/>
      <c r="E115" s="216"/>
    </row>
    <row r="116" spans="1:5" ht="18.75" x14ac:dyDescent="0.25">
      <c r="A116" s="71"/>
      <c r="B116" s="71"/>
      <c r="C116" s="71"/>
      <c r="D116" s="71"/>
      <c r="E116" s="71"/>
    </row>
    <row r="117" spans="1:5" ht="18.75" x14ac:dyDescent="0.25">
      <c r="A117" s="71"/>
      <c r="B117" s="71"/>
      <c r="C117" s="71"/>
      <c r="D117" s="71"/>
      <c r="E117" s="71"/>
    </row>
  </sheetData>
  <sheetProtection password="DF93" sheet="1" objects="1" scenarios="1"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B3" sqref="B3:E3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44" t="s">
        <v>144</v>
      </c>
      <c r="B1" s="344"/>
      <c r="C1" s="344"/>
      <c r="D1" s="344"/>
      <c r="E1" s="344"/>
    </row>
    <row r="2" spans="1:5" ht="94.5" customHeight="1" x14ac:dyDescent="0.25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6.25" x14ac:dyDescent="0.3">
      <c r="A3" s="78" t="s">
        <v>150</v>
      </c>
      <c r="B3" s="60">
        <v>270</v>
      </c>
      <c r="C3" s="23">
        <v>40</v>
      </c>
      <c r="D3" s="23">
        <v>30</v>
      </c>
      <c r="E3" s="23">
        <v>200</v>
      </c>
    </row>
    <row r="4" spans="1:5" ht="75" x14ac:dyDescent="0.3">
      <c r="A4" s="78" t="s">
        <v>151</v>
      </c>
      <c r="B4" s="60"/>
      <c r="C4" s="23"/>
      <c r="D4" s="23"/>
      <c r="E4" s="23"/>
    </row>
    <row r="5" spans="1:5" ht="112.5" x14ac:dyDescent="0.3">
      <c r="A5" s="78" t="s">
        <v>228</v>
      </c>
      <c r="B5" s="144"/>
      <c r="C5" s="144"/>
      <c r="D5" s="144"/>
      <c r="E5" s="144"/>
    </row>
    <row r="6" spans="1:5" ht="24" customHeight="1" x14ac:dyDescent="0.3">
      <c r="A6" s="78" t="s">
        <v>229</v>
      </c>
      <c r="B6" s="60"/>
      <c r="C6" s="23"/>
      <c r="D6" s="23"/>
      <c r="E6" s="23"/>
    </row>
    <row r="7" spans="1:5" ht="37.5" x14ac:dyDescent="0.3">
      <c r="A7" s="78" t="s">
        <v>152</v>
      </c>
      <c r="B7" s="60"/>
      <c r="C7" s="23"/>
      <c r="D7" s="23"/>
      <c r="E7" s="23"/>
    </row>
    <row r="8" spans="1:5" ht="56.25" x14ac:dyDescent="0.3">
      <c r="A8" s="78" t="s">
        <v>153</v>
      </c>
      <c r="B8" s="60"/>
      <c r="C8" s="23"/>
      <c r="D8" s="23"/>
      <c r="E8" s="23"/>
    </row>
    <row r="9" spans="1:5" ht="56.25" x14ac:dyDescent="0.3">
      <c r="A9" s="78" t="s">
        <v>154</v>
      </c>
      <c r="B9" s="60"/>
      <c r="C9" s="23"/>
      <c r="D9" s="23"/>
      <c r="E9" s="23"/>
    </row>
    <row r="10" spans="1:5" ht="18.75" x14ac:dyDescent="0.25">
      <c r="A10" s="79" t="s">
        <v>91</v>
      </c>
      <c r="B10" s="29"/>
      <c r="C10" s="127"/>
      <c r="D10" s="127"/>
      <c r="E10" s="127"/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topLeftCell="A27" zoomScaleNormal="100" zoomScaleSheetLayoutView="100" workbookViewId="0">
      <selection activeCell="A33" sqref="A33:D35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43" t="s">
        <v>155</v>
      </c>
      <c r="B1" s="345"/>
      <c r="C1" s="345"/>
      <c r="D1" s="345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 x14ac:dyDescent="0.25">
      <c r="A3" s="220" t="s">
        <v>230</v>
      </c>
      <c r="B3" s="200"/>
      <c r="C3" s="199"/>
      <c r="D3" s="200"/>
    </row>
    <row r="4" spans="1:4" ht="18" x14ac:dyDescent="0.3">
      <c r="A4" s="81"/>
      <c r="B4" s="145"/>
      <c r="C4" s="81"/>
      <c r="D4" s="62"/>
    </row>
    <row r="5" spans="1:4" ht="18" x14ac:dyDescent="0.3">
      <c r="A5" s="81"/>
      <c r="B5" s="145"/>
      <c r="C5" s="81"/>
      <c r="D5" s="125"/>
    </row>
    <row r="6" spans="1:4" ht="18" x14ac:dyDescent="0.3">
      <c r="A6" s="81"/>
      <c r="B6" s="62"/>
      <c r="C6" s="81"/>
      <c r="D6" s="62"/>
    </row>
    <row r="7" spans="1:4" ht="18.75" x14ac:dyDescent="0.25">
      <c r="A7" s="199" t="s">
        <v>124</v>
      </c>
      <c r="B7" s="219"/>
      <c r="C7" s="199"/>
      <c r="D7" s="200"/>
    </row>
    <row r="8" spans="1:4" ht="56.25" x14ac:dyDescent="0.25">
      <c r="A8" s="259" t="s">
        <v>431</v>
      </c>
      <c r="B8" s="260">
        <v>43361</v>
      </c>
      <c r="C8" s="259" t="s">
        <v>399</v>
      </c>
      <c r="D8" s="258" t="s">
        <v>432</v>
      </c>
    </row>
    <row r="9" spans="1:4" ht="18" x14ac:dyDescent="0.3">
      <c r="A9" s="81"/>
      <c r="B9" s="145"/>
      <c r="C9" s="81"/>
      <c r="D9" s="62"/>
    </row>
    <row r="10" spans="1:4" ht="18" x14ac:dyDescent="0.3">
      <c r="A10" s="81"/>
      <c r="B10" s="145"/>
      <c r="C10" s="81"/>
      <c r="D10" s="62"/>
    </row>
    <row r="11" spans="1:4" ht="18.75" x14ac:dyDescent="0.25">
      <c r="A11" s="199" t="s">
        <v>258</v>
      </c>
      <c r="B11" s="219"/>
      <c r="C11" s="199"/>
      <c r="D11" s="200"/>
    </row>
    <row r="12" spans="1:4" ht="37.5" x14ac:dyDescent="0.25">
      <c r="A12" s="262" t="s">
        <v>433</v>
      </c>
      <c r="B12" s="263">
        <v>43350</v>
      </c>
      <c r="C12" s="262" t="s">
        <v>434</v>
      </c>
      <c r="D12" s="261" t="s">
        <v>435</v>
      </c>
    </row>
    <row r="13" spans="1:4" ht="37.5" x14ac:dyDescent="0.25">
      <c r="A13" s="262" t="s">
        <v>436</v>
      </c>
      <c r="B13" s="263">
        <v>43246</v>
      </c>
      <c r="C13" s="262" t="s">
        <v>437</v>
      </c>
      <c r="D13" s="261" t="s">
        <v>438</v>
      </c>
    </row>
    <row r="14" spans="1:4" ht="37.5" x14ac:dyDescent="0.25">
      <c r="A14" s="262" t="s">
        <v>439</v>
      </c>
      <c r="B14" s="263">
        <v>43275</v>
      </c>
      <c r="C14" s="262" t="s">
        <v>437</v>
      </c>
      <c r="D14" s="261" t="s">
        <v>440</v>
      </c>
    </row>
    <row r="15" spans="1:4" ht="56.25" x14ac:dyDescent="0.25">
      <c r="A15" s="262" t="s">
        <v>441</v>
      </c>
      <c r="B15" s="263">
        <v>43142</v>
      </c>
      <c r="C15" s="264" t="s">
        <v>442</v>
      </c>
      <c r="D15" s="261" t="s">
        <v>443</v>
      </c>
    </row>
    <row r="16" spans="1:4" ht="56.25" x14ac:dyDescent="0.25">
      <c r="A16" s="262" t="s">
        <v>444</v>
      </c>
      <c r="B16" s="263">
        <v>43182</v>
      </c>
      <c r="C16" s="262" t="s">
        <v>445</v>
      </c>
      <c r="D16" s="261" t="s">
        <v>446</v>
      </c>
    </row>
    <row r="17" spans="1:4" ht="37.5" x14ac:dyDescent="0.25">
      <c r="A17" s="262" t="s">
        <v>447</v>
      </c>
      <c r="B17" s="263">
        <v>43183</v>
      </c>
      <c r="C17" s="262" t="s">
        <v>448</v>
      </c>
      <c r="D17" s="261" t="s">
        <v>449</v>
      </c>
    </row>
    <row r="18" spans="1:4" ht="37.5" x14ac:dyDescent="0.25">
      <c r="A18" s="262" t="s">
        <v>450</v>
      </c>
      <c r="B18" s="263">
        <v>43314</v>
      </c>
      <c r="C18" s="262" t="s">
        <v>448</v>
      </c>
      <c r="D18" s="261" t="s">
        <v>451</v>
      </c>
    </row>
    <row r="19" spans="1:4" ht="18.75" x14ac:dyDescent="0.25">
      <c r="A19" s="208"/>
      <c r="B19" s="209"/>
      <c r="C19" s="208"/>
      <c r="D19" s="209"/>
    </row>
    <row r="20" spans="1:4" ht="18.75" customHeight="1" x14ac:dyDescent="0.25">
      <c r="A20" s="199" t="s">
        <v>259</v>
      </c>
      <c r="B20" s="219"/>
      <c r="C20" s="199"/>
      <c r="D20" s="200"/>
    </row>
    <row r="21" spans="1:4" ht="42" customHeight="1" x14ac:dyDescent="0.25">
      <c r="A21" s="270" t="s">
        <v>452</v>
      </c>
      <c r="B21" s="271">
        <v>43128</v>
      </c>
      <c r="C21" s="268" t="s">
        <v>453</v>
      </c>
      <c r="D21" s="268" t="s">
        <v>454</v>
      </c>
    </row>
    <row r="22" spans="1:4" ht="75" x14ac:dyDescent="0.25">
      <c r="A22" s="270" t="s">
        <v>455</v>
      </c>
      <c r="B22" s="267" t="s">
        <v>456</v>
      </c>
      <c r="C22" s="268" t="s">
        <v>457</v>
      </c>
      <c r="D22" s="268" t="s">
        <v>458</v>
      </c>
    </row>
    <row r="23" spans="1:4" ht="56.25" x14ac:dyDescent="0.25">
      <c r="A23" s="266" t="s">
        <v>459</v>
      </c>
      <c r="B23" s="267">
        <v>43219</v>
      </c>
      <c r="C23" s="268" t="s">
        <v>460</v>
      </c>
      <c r="D23" s="269" t="s">
        <v>461</v>
      </c>
    </row>
    <row r="24" spans="1:4" ht="37.5" x14ac:dyDescent="0.25">
      <c r="A24" s="272" t="s">
        <v>462</v>
      </c>
      <c r="B24" s="269" t="s">
        <v>463</v>
      </c>
      <c r="C24" s="269" t="s">
        <v>464</v>
      </c>
      <c r="D24" s="265" t="s">
        <v>465</v>
      </c>
    </row>
    <row r="25" spans="1:4" ht="18.75" customHeight="1" x14ac:dyDescent="0.25">
      <c r="A25" s="195"/>
      <c r="B25" s="195"/>
      <c r="C25" s="195"/>
      <c r="D25" s="195"/>
    </row>
    <row r="26" spans="1:4" ht="18.75" x14ac:dyDescent="0.25">
      <c r="A26" s="199" t="s">
        <v>255</v>
      </c>
      <c r="B26" s="219"/>
      <c r="C26" s="199"/>
      <c r="D26" s="200"/>
    </row>
    <row r="27" spans="1:4" ht="18.75" x14ac:dyDescent="0.25">
      <c r="A27" s="81"/>
      <c r="B27" s="62"/>
      <c r="C27" s="81"/>
      <c r="D27" s="62"/>
    </row>
    <row r="28" spans="1:4" ht="18.75" x14ac:dyDescent="0.25">
      <c r="A28" s="81"/>
      <c r="B28" s="62"/>
      <c r="C28" s="81"/>
      <c r="D28" s="62"/>
    </row>
    <row r="29" spans="1:4" ht="18.75" x14ac:dyDescent="0.25">
      <c r="A29" s="199" t="s">
        <v>261</v>
      </c>
      <c r="B29" s="219"/>
      <c r="C29" s="199"/>
      <c r="D29" s="200"/>
    </row>
    <row r="30" spans="1:4" ht="61.15" customHeight="1" x14ac:dyDescent="0.25">
      <c r="A30" s="274" t="s">
        <v>466</v>
      </c>
      <c r="B30" s="273" t="s">
        <v>467</v>
      </c>
      <c r="C30" s="273" t="s">
        <v>468</v>
      </c>
      <c r="D30" s="273" t="s">
        <v>469</v>
      </c>
    </row>
    <row r="31" spans="1:4" ht="18.75" x14ac:dyDescent="0.25">
      <c r="A31" s="81"/>
      <c r="B31" s="62"/>
      <c r="C31" s="81"/>
      <c r="D31" s="62"/>
    </row>
    <row r="32" spans="1:4" ht="18.75" x14ac:dyDescent="0.25">
      <c r="A32" s="199" t="s">
        <v>256</v>
      </c>
      <c r="B32" s="219"/>
      <c r="C32" s="199"/>
      <c r="D32" s="200"/>
    </row>
    <row r="33" spans="1:4" ht="23.45" customHeight="1" x14ac:dyDescent="0.25">
      <c r="A33" s="277" t="s">
        <v>470</v>
      </c>
      <c r="B33" s="278">
        <v>43246</v>
      </c>
      <c r="C33" s="276" t="s">
        <v>453</v>
      </c>
      <c r="D33" s="276" t="s">
        <v>461</v>
      </c>
    </row>
    <row r="34" spans="1:4" ht="75" x14ac:dyDescent="0.25">
      <c r="A34" s="277" t="s">
        <v>471</v>
      </c>
      <c r="B34" s="276" t="s">
        <v>472</v>
      </c>
      <c r="C34" s="277"/>
      <c r="D34" s="276" t="s">
        <v>443</v>
      </c>
    </row>
    <row r="35" spans="1:4" ht="75" x14ac:dyDescent="0.25">
      <c r="A35" s="277" t="s">
        <v>473</v>
      </c>
      <c r="B35" s="276" t="s">
        <v>472</v>
      </c>
      <c r="C35" s="276" t="s">
        <v>474</v>
      </c>
      <c r="D35" s="276" t="s">
        <v>465</v>
      </c>
    </row>
    <row r="36" spans="1:4" ht="18.75" x14ac:dyDescent="0.25">
      <c r="A36" s="81"/>
      <c r="B36" s="62"/>
      <c r="C36" s="81"/>
      <c r="D36" s="62"/>
    </row>
    <row r="37" spans="1:4" ht="18.75" x14ac:dyDescent="0.25">
      <c r="A37" s="81"/>
      <c r="B37" s="62"/>
      <c r="C37" s="81"/>
      <c r="D37" s="62"/>
    </row>
    <row r="38" spans="1:4" ht="18.75" x14ac:dyDescent="0.25">
      <c r="A38" s="81"/>
      <c r="B38" s="62"/>
      <c r="C38" s="81"/>
      <c r="D38" s="62"/>
    </row>
    <row r="39" spans="1:4" ht="18.75" x14ac:dyDescent="0.25">
      <c r="A39" s="81"/>
      <c r="B39" s="62"/>
      <c r="C39" s="81"/>
      <c r="D39" s="62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46" t="s">
        <v>167</v>
      </c>
      <c r="B1" s="346"/>
      <c r="C1" s="346"/>
      <c r="D1" s="188"/>
      <c r="E1" s="188"/>
    </row>
    <row r="2" spans="1:5" ht="18.75" x14ac:dyDescent="0.25">
      <c r="A2" s="294" t="s">
        <v>168</v>
      </c>
      <c r="B2" s="294"/>
      <c r="C2" s="294"/>
      <c r="D2" s="184"/>
      <c r="E2" s="184"/>
    </row>
    <row r="3" spans="1:5" ht="75.75" customHeight="1" x14ac:dyDescent="0.25">
      <c r="A3" s="27" t="s">
        <v>169</v>
      </c>
      <c r="B3" s="187" t="s">
        <v>264</v>
      </c>
      <c r="C3" s="186" t="s">
        <v>265</v>
      </c>
      <c r="D3" s="185" t="s">
        <v>266</v>
      </c>
      <c r="E3" s="185" t="s">
        <v>267</v>
      </c>
    </row>
    <row r="4" spans="1:5" ht="18.75" x14ac:dyDescent="0.3">
      <c r="A4" s="82" t="s">
        <v>170</v>
      </c>
      <c r="B4" s="85"/>
      <c r="C4" s="221"/>
      <c r="D4" s="86"/>
      <c r="E4" s="86"/>
    </row>
    <row r="5" spans="1:5" ht="18.75" x14ac:dyDescent="0.25">
      <c r="A5" s="80" t="s">
        <v>171</v>
      </c>
      <c r="B5" s="62"/>
      <c r="C5" s="146"/>
      <c r="D5" s="160"/>
      <c r="E5" s="160"/>
    </row>
    <row r="6" spans="1:5" ht="37.5" x14ac:dyDescent="0.25">
      <c r="A6" s="31" t="s">
        <v>172</v>
      </c>
      <c r="B6" s="255" t="s">
        <v>475</v>
      </c>
      <c r="C6" s="124"/>
      <c r="D6" s="125"/>
      <c r="E6" s="125"/>
    </row>
    <row r="7" spans="1:5" ht="37.5" x14ac:dyDescent="0.25">
      <c r="A7" s="31" t="s">
        <v>173</v>
      </c>
      <c r="B7" s="62"/>
      <c r="C7" s="124"/>
      <c r="D7" s="125"/>
      <c r="E7" s="125"/>
    </row>
    <row r="8" spans="1:5" ht="37.5" x14ac:dyDescent="0.25">
      <c r="A8" s="31" t="s">
        <v>174</v>
      </c>
      <c r="B8" s="279" t="s">
        <v>476</v>
      </c>
      <c r="C8" s="256">
        <v>2688</v>
      </c>
      <c r="D8" s="257" t="s">
        <v>479</v>
      </c>
      <c r="E8" s="257" t="s">
        <v>480</v>
      </c>
    </row>
    <row r="9" spans="1:5" ht="18.75" x14ac:dyDescent="0.25">
      <c r="A9" s="80" t="s">
        <v>175</v>
      </c>
      <c r="B9" s="62"/>
      <c r="C9" s="124"/>
      <c r="D9" s="125"/>
      <c r="E9" s="125"/>
    </row>
    <row r="10" spans="1:5" ht="18.75" x14ac:dyDescent="0.25">
      <c r="A10" s="31" t="s">
        <v>176</v>
      </c>
      <c r="B10" s="255" t="s">
        <v>477</v>
      </c>
      <c r="C10" s="124"/>
      <c r="D10" s="125"/>
      <c r="E10" s="125"/>
    </row>
    <row r="11" spans="1:5" ht="18.75" x14ac:dyDescent="0.25">
      <c r="A11" s="31" t="s">
        <v>177</v>
      </c>
      <c r="B11" s="255" t="s">
        <v>478</v>
      </c>
      <c r="C11" s="275">
        <v>577</v>
      </c>
      <c r="D11" s="276" t="s">
        <v>481</v>
      </c>
      <c r="E11" s="125"/>
    </row>
    <row r="12" spans="1:5" ht="18.75" x14ac:dyDescent="0.25">
      <c r="A12" s="83" t="s">
        <v>204</v>
      </c>
      <c r="B12" s="62"/>
      <c r="C12" s="124"/>
      <c r="D12" s="125"/>
      <c r="E12" s="125"/>
    </row>
    <row r="13" spans="1:5" ht="18.75" x14ac:dyDescent="0.25">
      <c r="A13" s="87" t="s">
        <v>178</v>
      </c>
      <c r="B13" s="62"/>
      <c r="C13" s="124"/>
      <c r="D13" s="125"/>
      <c r="E13" s="125"/>
    </row>
    <row r="14" spans="1:5" ht="18.75" customHeight="1" x14ac:dyDescent="0.3">
      <c r="A14" s="53" t="s">
        <v>179</v>
      </c>
      <c r="B14" s="84" t="s">
        <v>183</v>
      </c>
      <c r="C14" s="222" t="s">
        <v>182</v>
      </c>
      <c r="D14" s="84"/>
      <c r="E14" s="84"/>
    </row>
    <row r="15" spans="1:5" ht="18.75" x14ac:dyDescent="0.25">
      <c r="A15" s="31" t="s">
        <v>180</v>
      </c>
      <c r="B15" s="62"/>
      <c r="C15" s="124"/>
      <c r="D15" s="125"/>
      <c r="E15" s="125"/>
    </row>
    <row r="16" spans="1:5" ht="18.75" x14ac:dyDescent="0.25">
      <c r="A16" s="31" t="s">
        <v>181</v>
      </c>
      <c r="B16" s="62"/>
      <c r="C16" s="124"/>
      <c r="D16" s="125"/>
      <c r="E16" s="125"/>
    </row>
    <row r="17" spans="1:5" ht="18" x14ac:dyDescent="0.35">
      <c r="A17" s="1"/>
      <c r="B17" s="1"/>
      <c r="C17" s="1"/>
      <c r="D17" s="1"/>
      <c r="E17" s="1"/>
    </row>
    <row r="19" spans="1:5" ht="37.5" customHeight="1" x14ac:dyDescent="0.3"/>
    <row r="20" spans="1:5" ht="75" customHeight="1" x14ac:dyDescent="0.3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sheetProtection password="DF93" sheet="1" objects="1" scenarios="1"/>
  <mergeCells count="2">
    <mergeCell ref="A1:C1"/>
    <mergeCell ref="A2:C2"/>
  </mergeCells>
  <hyperlinks>
    <hyperlink ref="B6" r:id="rId1"/>
    <hyperlink ref="B8" r:id="rId2"/>
    <hyperlink ref="B10" r:id="rId3"/>
    <hyperlink ref="B11" r:id="rId4"/>
  </hyperlinks>
  <pageMargins left="0.7" right="0.7" top="0.75" bottom="0.75" header="0.3" footer="0.3"/>
  <pageSetup paperSize="9" orientation="landscape" r:id="rId5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94" t="s">
        <v>184</v>
      </c>
      <c r="B1" s="294"/>
    </row>
    <row r="2" spans="1:2" ht="18.75" x14ac:dyDescent="0.25">
      <c r="A2" s="225" t="s">
        <v>185</v>
      </c>
      <c r="B2" s="27" t="s">
        <v>192</v>
      </c>
    </row>
    <row r="3" spans="1:2" ht="73.5" customHeight="1" x14ac:dyDescent="0.25">
      <c r="A3" s="227" t="s">
        <v>186</v>
      </c>
      <c r="B3" s="239">
        <v>33</v>
      </c>
    </row>
    <row r="4" spans="1:2" ht="101.25" customHeight="1" x14ac:dyDescent="0.25">
      <c r="A4" s="227" t="s">
        <v>187</v>
      </c>
      <c r="B4" s="239">
        <v>28</v>
      </c>
    </row>
    <row r="5" spans="1:2" ht="14.45" x14ac:dyDescent="0.3">
      <c r="B5"/>
    </row>
    <row r="6" spans="1:2" ht="14.45" x14ac:dyDescent="0.3">
      <c r="B6"/>
    </row>
    <row r="7" spans="1:2" ht="14.45" x14ac:dyDescent="0.3">
      <c r="B7"/>
    </row>
    <row r="8" spans="1:2" ht="14.45" x14ac:dyDescent="0.3">
      <c r="B8"/>
    </row>
    <row r="9" spans="1:2" ht="14.45" x14ac:dyDescent="0.3">
      <c r="B9"/>
    </row>
    <row r="10" spans="1:2" ht="14.45" x14ac:dyDescent="0.3">
      <c r="B10"/>
    </row>
    <row r="11" spans="1:2" ht="14.45" x14ac:dyDescent="0.3">
      <c r="B11"/>
    </row>
    <row r="12" spans="1:2" ht="14.45" x14ac:dyDescent="0.3">
      <c r="B12"/>
    </row>
    <row r="13" spans="1:2" ht="14.45" x14ac:dyDescent="0.3">
      <c r="B13"/>
    </row>
    <row r="14" spans="1:2" ht="14.45" x14ac:dyDescent="0.3">
      <c r="B14"/>
    </row>
    <row r="15" spans="1:2" ht="14.45" x14ac:dyDescent="0.3">
      <c r="B15"/>
    </row>
    <row r="16" spans="1:2" ht="14.45" x14ac:dyDescent="0.3">
      <c r="B16"/>
    </row>
    <row r="17" spans="2:2" ht="14.45" x14ac:dyDescent="0.3">
      <c r="B17"/>
    </row>
    <row r="18" spans="2:2" ht="14.45" x14ac:dyDescent="0.3">
      <c r="B18"/>
    </row>
    <row r="19" spans="2:2" ht="14.45" x14ac:dyDescent="0.3">
      <c r="B19"/>
    </row>
    <row r="20" spans="2:2" ht="14.45" x14ac:dyDescent="0.3">
      <c r="B20"/>
    </row>
    <row r="21" spans="2:2" ht="14.45" x14ac:dyDescent="0.3">
      <c r="B21"/>
    </row>
    <row r="22" spans="2:2" ht="14.45" x14ac:dyDescent="0.3">
      <c r="B22"/>
    </row>
    <row r="23" spans="2:2" ht="14.45" x14ac:dyDescent="0.3">
      <c r="B23"/>
    </row>
    <row r="24" spans="2:2" ht="14.45" x14ac:dyDescent="0.3">
      <c r="B24"/>
    </row>
    <row r="25" spans="2:2" ht="14.45" x14ac:dyDescent="0.3">
      <c r="B25"/>
    </row>
    <row r="26" spans="2:2" ht="14.45" x14ac:dyDescent="0.3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sheetProtection password="DF93" sheet="1" objects="1" scenarios="1"/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D10" sqref="D9:D10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28" t="s">
        <v>188</v>
      </c>
      <c r="B1" s="228"/>
      <c r="C1" s="228"/>
      <c r="D1" s="228"/>
    </row>
    <row r="2" spans="1:4" ht="37.5" customHeight="1" x14ac:dyDescent="0.25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 x14ac:dyDescent="0.25">
      <c r="A3" s="76">
        <v>1</v>
      </c>
      <c r="B3" s="31" t="s">
        <v>193</v>
      </c>
      <c r="C3" s="88"/>
      <c r="D3" s="21"/>
    </row>
    <row r="4" spans="1:4" ht="59.25" customHeight="1" x14ac:dyDescent="0.25">
      <c r="A4" s="76">
        <v>2</v>
      </c>
      <c r="B4" s="31" t="s">
        <v>194</v>
      </c>
      <c r="C4" s="88"/>
      <c r="D4" s="21"/>
    </row>
    <row r="5" spans="1:4" ht="49.5" customHeight="1" x14ac:dyDescent="0.25">
      <c r="A5" s="76">
        <v>3</v>
      </c>
      <c r="B5" s="31" t="s">
        <v>195</v>
      </c>
      <c r="C5" s="88" t="s">
        <v>398</v>
      </c>
      <c r="D5" s="21">
        <v>4</v>
      </c>
    </row>
    <row r="6" spans="1:4" ht="48.75" customHeight="1" x14ac:dyDescent="0.25">
      <c r="A6" s="76">
        <v>4</v>
      </c>
      <c r="B6" s="81" t="s">
        <v>178</v>
      </c>
      <c r="C6" s="88"/>
      <c r="D6" s="21"/>
    </row>
    <row r="7" spans="1:4" ht="18" x14ac:dyDescent="0.35">
      <c r="A7" s="1"/>
      <c r="B7" s="1"/>
      <c r="C7" s="1"/>
      <c r="D7" s="1"/>
    </row>
  </sheetData>
  <sheetProtection password="DF93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46" t="s">
        <v>157</v>
      </c>
      <c r="B1" s="346"/>
      <c r="C1" s="346"/>
      <c r="D1" s="346"/>
      <c r="E1" s="346"/>
    </row>
    <row r="2" spans="1:5" ht="39" customHeight="1" x14ac:dyDescent="0.25">
      <c r="A2" s="113" t="s">
        <v>62</v>
      </c>
      <c r="B2" s="113" t="s">
        <v>158</v>
      </c>
      <c r="C2" s="113" t="s">
        <v>159</v>
      </c>
      <c r="D2" s="113" t="s">
        <v>160</v>
      </c>
      <c r="E2" s="113" t="s">
        <v>161</v>
      </c>
    </row>
    <row r="3" spans="1:5" ht="18.75" x14ac:dyDescent="0.25">
      <c r="A3" s="80">
        <v>1</v>
      </c>
      <c r="B3" s="80" t="s">
        <v>162</v>
      </c>
      <c r="C3" s="115"/>
      <c r="D3" s="115"/>
      <c r="E3" s="81"/>
    </row>
    <row r="4" spans="1:5" ht="18.75" x14ac:dyDescent="0.25">
      <c r="A4" s="31">
        <v>2</v>
      </c>
      <c r="B4" s="80" t="s">
        <v>163</v>
      </c>
      <c r="C4" s="115"/>
      <c r="D4" s="115"/>
      <c r="E4" s="81"/>
    </row>
    <row r="5" spans="1:5" ht="18.75" x14ac:dyDescent="0.25">
      <c r="A5" s="80">
        <v>3</v>
      </c>
      <c r="B5" s="80" t="s">
        <v>164</v>
      </c>
      <c r="C5" s="115"/>
      <c r="D5" s="115"/>
      <c r="E5" s="81"/>
    </row>
    <row r="6" spans="1:5" ht="56.25" x14ac:dyDescent="0.25">
      <c r="A6" s="80">
        <v>4</v>
      </c>
      <c r="B6" s="80" t="s">
        <v>165</v>
      </c>
      <c r="C6" s="115">
        <v>432</v>
      </c>
      <c r="D6" s="115">
        <v>6</v>
      </c>
      <c r="E6" s="277" t="s">
        <v>496</v>
      </c>
    </row>
    <row r="7" spans="1:5" ht="18.75" x14ac:dyDescent="0.25">
      <c r="A7" s="31">
        <v>5</v>
      </c>
      <c r="B7" s="80" t="s">
        <v>166</v>
      </c>
      <c r="C7" s="115"/>
      <c r="D7" s="115"/>
      <c r="E7" s="81"/>
    </row>
  </sheetData>
  <sheetProtection password="DF93" sheet="1" objects="1" scenarios="1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A6" sqref="A6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294" t="s">
        <v>132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3" ht="19.5" customHeight="1" x14ac:dyDescent="0.3">
      <c r="A2" s="351" t="s">
        <v>43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3" ht="18.75" x14ac:dyDescent="0.3">
      <c r="A3" s="329" t="s">
        <v>19</v>
      </c>
      <c r="B3" s="342" t="s">
        <v>13</v>
      </c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3" ht="19.5" customHeight="1" x14ac:dyDescent="0.25">
      <c r="A4" s="329"/>
      <c r="B4" s="329" t="s">
        <v>14</v>
      </c>
      <c r="C4" s="329" t="s">
        <v>20</v>
      </c>
      <c r="D4" s="329" t="s">
        <v>133</v>
      </c>
      <c r="E4" s="329"/>
      <c r="F4" s="329" t="s">
        <v>15</v>
      </c>
      <c r="G4" s="323" t="s">
        <v>270</v>
      </c>
      <c r="H4" s="329" t="s">
        <v>81</v>
      </c>
      <c r="I4" s="329" t="s">
        <v>85</v>
      </c>
      <c r="J4" s="329" t="s">
        <v>16</v>
      </c>
      <c r="K4" s="329" t="s">
        <v>46</v>
      </c>
      <c r="L4" s="329" t="s">
        <v>17</v>
      </c>
    </row>
    <row r="5" spans="1:13" ht="37.5" customHeight="1" x14ac:dyDescent="0.25">
      <c r="A5" s="329"/>
      <c r="B5" s="329"/>
      <c r="C5" s="329"/>
      <c r="D5" s="27" t="s">
        <v>135</v>
      </c>
      <c r="E5" s="27" t="s">
        <v>134</v>
      </c>
      <c r="F5" s="329"/>
      <c r="G5" s="325"/>
      <c r="H5" s="329"/>
      <c r="I5" s="329"/>
      <c r="J5" s="329"/>
      <c r="K5" s="329"/>
      <c r="L5" s="329"/>
    </row>
    <row r="6" spans="1:13" s="92" customFormat="1" ht="36" customHeight="1" x14ac:dyDescent="0.35">
      <c r="A6" s="117">
        <f>SUM(B6:L6)-A10</f>
        <v>62</v>
      </c>
      <c r="B6" s="131">
        <v>1</v>
      </c>
      <c r="C6" s="131">
        <v>3</v>
      </c>
      <c r="D6" s="131">
        <v>3</v>
      </c>
      <c r="E6" s="131">
        <v>0</v>
      </c>
      <c r="F6" s="131">
        <v>3</v>
      </c>
      <c r="G6" s="131">
        <v>1</v>
      </c>
      <c r="H6" s="131">
        <v>7</v>
      </c>
      <c r="I6" s="131">
        <v>0</v>
      </c>
      <c r="J6" s="131">
        <v>12</v>
      </c>
      <c r="K6" s="131">
        <v>23</v>
      </c>
      <c r="L6" s="131">
        <v>10</v>
      </c>
      <c r="M6" s="107"/>
    </row>
    <row r="7" spans="1:13" ht="18.75" customHeight="1" x14ac:dyDescent="0.3">
      <c r="A7" s="347" t="str">
        <f>IF(A6=B6+C6+D6+E6+F6+G6+H6+I6+J6+K6+L6-A10,"ПРАВИЛЬНО"," НЕПРАВИЛЬНО")</f>
        <v>ПРАВИЛЬНО</v>
      </c>
      <c r="B7" s="348"/>
      <c r="C7" s="349" t="s">
        <v>18</v>
      </c>
      <c r="D7" s="349"/>
      <c r="E7" s="349"/>
      <c r="F7" s="349"/>
      <c r="G7" s="349"/>
      <c r="H7" s="349"/>
      <c r="I7" s="349"/>
      <c r="J7" s="349"/>
      <c r="K7" s="349"/>
      <c r="L7" s="350"/>
      <c r="M7" s="108"/>
    </row>
    <row r="8" spans="1:13" ht="36" customHeight="1" x14ac:dyDescent="0.3">
      <c r="A8" s="132">
        <f>SUM(B8:L8)</f>
        <v>99.999999999999986</v>
      </c>
      <c r="B8" s="132">
        <f>100/A6*(B6-B10)</f>
        <v>1.6129032258064515</v>
      </c>
      <c r="C8" s="132">
        <f>100/A6*(C6-C10)</f>
        <v>4.8387096774193541</v>
      </c>
      <c r="D8" s="132">
        <f>100/A6*(D6-D10)</f>
        <v>4.8387096774193541</v>
      </c>
      <c r="E8" s="132">
        <f>100/A6*(E6-E10)</f>
        <v>0</v>
      </c>
      <c r="F8" s="132">
        <f>100/A6*(F6-F10)</f>
        <v>4.8387096774193541</v>
      </c>
      <c r="G8" s="132">
        <f>100/A6*(G6-G10)</f>
        <v>1.6129032258064515</v>
      </c>
      <c r="H8" s="132">
        <f>100/A6*(H6-H10)</f>
        <v>11.29032258064516</v>
      </c>
      <c r="I8" s="132">
        <f>100/A6*(I6-I10)</f>
        <v>0</v>
      </c>
      <c r="J8" s="132">
        <f>100/A6*(J6-J10)</f>
        <v>17.741935483870968</v>
      </c>
      <c r="K8" s="132">
        <f>100/A6*(K6-K10)</f>
        <v>37.096774193548384</v>
      </c>
      <c r="L8" s="132">
        <f>100/A6*(L6-L10)</f>
        <v>16.129032258064516</v>
      </c>
      <c r="M8" s="109"/>
    </row>
    <row r="9" spans="1:13" ht="19.5" customHeight="1" x14ac:dyDescent="0.3">
      <c r="A9" s="342" t="s">
        <v>219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108"/>
    </row>
    <row r="10" spans="1:13" s="72" customFormat="1" ht="36" customHeight="1" x14ac:dyDescent="0.3">
      <c r="A10" s="103">
        <f>SUM(B10:L10)</f>
        <v>1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1</v>
      </c>
      <c r="K10" s="21">
        <v>0</v>
      </c>
      <c r="L10" s="21">
        <v>0</v>
      </c>
    </row>
    <row r="11" spans="1:13" ht="19.5" customHeight="1" x14ac:dyDescent="0.25">
      <c r="A11" s="341" t="s">
        <v>213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</row>
    <row r="12" spans="1:13" s="93" customFormat="1" ht="36" customHeight="1" x14ac:dyDescent="0.35">
      <c r="A12" s="38">
        <f>SUM(B12:L12)</f>
        <v>5</v>
      </c>
      <c r="B12" s="110">
        <v>0</v>
      </c>
      <c r="C12" s="110">
        <v>0</v>
      </c>
      <c r="D12" s="110">
        <v>0</v>
      </c>
      <c r="E12" s="110">
        <v>0</v>
      </c>
      <c r="F12" s="110">
        <v>1</v>
      </c>
      <c r="G12" s="110">
        <v>0</v>
      </c>
      <c r="H12" s="223">
        <v>2</v>
      </c>
      <c r="I12" s="223">
        <v>0</v>
      </c>
      <c r="J12" s="223">
        <v>2</v>
      </c>
      <c r="K12" s="223">
        <v>0</v>
      </c>
      <c r="L12" s="223">
        <v>0</v>
      </c>
    </row>
    <row r="13" spans="1:13" s="93" customFormat="1" ht="18" x14ac:dyDescent="0.35"/>
    <row r="14" spans="1:13" s="93" customFormat="1" ht="18" x14ac:dyDescent="0.35"/>
    <row r="15" spans="1:13" s="93" customFormat="1" ht="18" x14ac:dyDescent="0.35"/>
    <row r="16" spans="1:13" s="93" customFormat="1" ht="18" x14ac:dyDescent="0.35"/>
    <row r="17" s="93" customFormat="1" ht="18" x14ac:dyDescent="0.35"/>
    <row r="18" s="93" customFormat="1" ht="18" x14ac:dyDescent="0.35"/>
    <row r="19" s="93" customFormat="1" ht="18" x14ac:dyDescent="0.35"/>
    <row r="20" s="93" customFormat="1" ht="18" x14ac:dyDescent="0.35"/>
    <row r="21" s="93" customFormat="1" ht="18" x14ac:dyDescent="0.35"/>
    <row r="22" s="93" customFormat="1" ht="18" x14ac:dyDescent="0.35"/>
    <row r="23" s="93" customFormat="1" ht="18" x14ac:dyDescent="0.35"/>
    <row r="24" s="93" customFormat="1" ht="18" x14ac:dyDescent="0.35"/>
    <row r="25" s="93" customFormat="1" ht="18.75" x14ac:dyDescent="0.3"/>
    <row r="26" s="93" customFormat="1" ht="18.75" x14ac:dyDescent="0.3"/>
    <row r="27" s="93" customFormat="1" ht="18.75" x14ac:dyDescent="0.3"/>
    <row r="28" s="93" customFormat="1" ht="18.75" x14ac:dyDescent="0.3"/>
    <row r="29" s="93" customFormat="1" ht="18.75" x14ac:dyDescent="0.3"/>
    <row r="30" s="93" customFormat="1" ht="18.75" x14ac:dyDescent="0.3"/>
    <row r="31" s="93" customFormat="1" ht="18.75" x14ac:dyDescent="0.3"/>
    <row r="32" s="93" customFormat="1" ht="18.75" x14ac:dyDescent="0.3"/>
    <row r="33" s="93" customFormat="1" ht="18.75" x14ac:dyDescent="0.3"/>
    <row r="34" s="93" customFormat="1" ht="18.75" x14ac:dyDescent="0.3"/>
    <row r="35" s="93" customFormat="1" ht="18.75" x14ac:dyDescent="0.3"/>
    <row r="36" s="93" customFormat="1" ht="18.75" x14ac:dyDescent="0.3"/>
    <row r="37" s="93" customFormat="1" ht="18.75" x14ac:dyDescent="0.3"/>
    <row r="38" s="93" customFormat="1" ht="18.75" x14ac:dyDescent="0.3"/>
    <row r="39" s="93" customFormat="1" ht="18.75" x14ac:dyDescent="0.3"/>
    <row r="40" s="93" customFormat="1" ht="18.75" x14ac:dyDescent="0.3"/>
    <row r="41" s="93" customFormat="1" ht="18.75" x14ac:dyDescent="0.3"/>
    <row r="42" s="93" customFormat="1" ht="18.75" x14ac:dyDescent="0.3"/>
    <row r="43" s="93" customFormat="1" ht="18.75" x14ac:dyDescent="0.3"/>
    <row r="44" s="93" customFormat="1" ht="18.75" x14ac:dyDescent="0.3"/>
    <row r="45" s="93" customFormat="1" ht="18.75" x14ac:dyDescent="0.3"/>
    <row r="46" s="93" customFormat="1" ht="18.75" x14ac:dyDescent="0.3"/>
    <row r="47" s="93" customFormat="1" ht="18.75" x14ac:dyDescent="0.3"/>
    <row r="48" s="93" customFormat="1" ht="18.75" x14ac:dyDescent="0.3"/>
    <row r="49" s="93" customFormat="1" ht="18.75" x14ac:dyDescent="0.3"/>
    <row r="50" s="93" customFormat="1" ht="18.75" x14ac:dyDescent="0.3"/>
    <row r="51" s="93" customFormat="1" ht="18.75" x14ac:dyDescent="0.3"/>
    <row r="52" s="93" customFormat="1" ht="18.75" x14ac:dyDescent="0.3"/>
    <row r="53" s="93" customFormat="1" ht="18.75" x14ac:dyDescent="0.3"/>
    <row r="54" s="94" customFormat="1" x14ac:dyDescent="0.25"/>
    <row r="55" s="94" customFormat="1" x14ac:dyDescent="0.25"/>
    <row r="56" s="94" customFormat="1" x14ac:dyDescent="0.25"/>
    <row r="57" s="94" customFormat="1" x14ac:dyDescent="0.25"/>
    <row r="58" s="94" customFormat="1" x14ac:dyDescent="0.25"/>
    <row r="59" s="94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7" sqref="B7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231</v>
      </c>
      <c r="B1" s="1"/>
      <c r="C1" s="1"/>
      <c r="D1" s="1"/>
    </row>
    <row r="2" spans="1:6" ht="18.75" x14ac:dyDescent="0.3">
      <c r="A2" s="2" t="s">
        <v>269</v>
      </c>
    </row>
    <row r="3" spans="1:6" ht="37.5" customHeight="1" x14ac:dyDescent="0.3">
      <c r="A3" s="157">
        <v>1</v>
      </c>
      <c r="B3" s="224" t="s">
        <v>279</v>
      </c>
      <c r="C3" s="148"/>
      <c r="D3" s="148"/>
      <c r="E3" s="149"/>
      <c r="F3" s="155" t="s">
        <v>285</v>
      </c>
    </row>
    <row r="4" spans="1:6" ht="37.5" customHeight="1" x14ac:dyDescent="0.3">
      <c r="A4" s="158">
        <v>2</v>
      </c>
      <c r="B4" s="154" t="s">
        <v>232</v>
      </c>
      <c r="C4" s="150"/>
      <c r="D4" s="150"/>
      <c r="E4" s="151"/>
      <c r="F4" s="156" t="s">
        <v>276</v>
      </c>
    </row>
    <row r="5" spans="1:6" ht="75" x14ac:dyDescent="0.3">
      <c r="A5" s="157">
        <v>4</v>
      </c>
      <c r="B5" s="155" t="s">
        <v>277</v>
      </c>
      <c r="C5" s="148"/>
      <c r="D5" s="152"/>
      <c r="E5" s="149"/>
      <c r="F5" s="155" t="s">
        <v>286</v>
      </c>
    </row>
    <row r="6" spans="1:6" ht="37.5" customHeight="1" x14ac:dyDescent="0.3">
      <c r="A6" s="157">
        <v>5</v>
      </c>
      <c r="B6" s="153" t="s">
        <v>280</v>
      </c>
      <c r="C6" s="148"/>
      <c r="D6" s="148"/>
      <c r="E6" s="149"/>
      <c r="F6" s="155" t="s">
        <v>287</v>
      </c>
    </row>
    <row r="7" spans="1:6" ht="108.6" customHeight="1" x14ac:dyDescent="0.3">
      <c r="A7" s="157">
        <v>6</v>
      </c>
      <c r="B7" s="155" t="s">
        <v>278</v>
      </c>
      <c r="C7" s="148"/>
      <c r="D7" s="148"/>
      <c r="E7" s="149"/>
      <c r="F7" s="155" t="s">
        <v>288</v>
      </c>
    </row>
    <row r="8" spans="1:6" ht="118.9" customHeight="1" x14ac:dyDescent="0.3">
      <c r="A8" s="157">
        <v>7</v>
      </c>
      <c r="B8" s="155" t="s">
        <v>272</v>
      </c>
      <c r="C8" s="148"/>
      <c r="D8" s="148"/>
      <c r="E8" s="149"/>
      <c r="F8" s="155" t="s">
        <v>289</v>
      </c>
    </row>
    <row r="9" spans="1:6" ht="113.25" customHeight="1" x14ac:dyDescent="0.3">
      <c r="A9" s="157">
        <v>8</v>
      </c>
      <c r="B9" s="155" t="s">
        <v>273</v>
      </c>
      <c r="C9" s="148"/>
      <c r="D9" s="148"/>
      <c r="E9" s="149"/>
      <c r="F9" s="155" t="s">
        <v>492</v>
      </c>
    </row>
    <row r="10" spans="1:6" ht="114.75" customHeight="1" x14ac:dyDescent="0.3">
      <c r="A10" s="157">
        <v>9</v>
      </c>
      <c r="B10" s="155" t="s">
        <v>271</v>
      </c>
      <c r="C10" s="148"/>
      <c r="D10" s="148"/>
      <c r="E10" s="149"/>
      <c r="F10" s="155" t="s">
        <v>290</v>
      </c>
    </row>
    <row r="11" spans="1:6" ht="96.6" customHeight="1" x14ac:dyDescent="0.3">
      <c r="A11" s="157">
        <v>10</v>
      </c>
      <c r="B11" s="155" t="s">
        <v>275</v>
      </c>
      <c r="C11" s="148"/>
      <c r="D11" s="148"/>
      <c r="E11" s="149"/>
      <c r="F11" s="284" t="s">
        <v>494</v>
      </c>
    </row>
    <row r="12" spans="1:6" ht="69.75" customHeight="1" x14ac:dyDescent="0.3">
      <c r="A12" s="157">
        <v>11</v>
      </c>
      <c r="B12" s="155" t="s">
        <v>274</v>
      </c>
      <c r="C12" s="148"/>
      <c r="D12" s="148"/>
      <c r="E12" s="149"/>
      <c r="F12" s="250" t="s">
        <v>493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E10" sqref="E10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8" t="s">
        <v>44</v>
      </c>
      <c r="B1" s="318"/>
      <c r="C1" s="318"/>
    </row>
    <row r="2" spans="1:4" ht="18.75" customHeight="1" x14ac:dyDescent="0.25">
      <c r="A2" s="133" t="s">
        <v>1</v>
      </c>
      <c r="B2" s="133" t="s">
        <v>2</v>
      </c>
      <c r="C2" s="133" t="s">
        <v>47</v>
      </c>
    </row>
    <row r="3" spans="1:4" ht="18.75" customHeight="1" x14ac:dyDescent="0.25">
      <c r="A3" s="28" t="s">
        <v>205</v>
      </c>
      <c r="B3" s="127">
        <f>SUM(B6:B14)</f>
        <v>23</v>
      </c>
      <c r="C3" s="112">
        <f>SUM(B6:B14)</f>
        <v>23</v>
      </c>
      <c r="D3" s="136">
        <f>SUM(B6:B14)-B4</f>
        <v>22</v>
      </c>
    </row>
    <row r="4" spans="1:4" ht="55.5" customHeight="1" x14ac:dyDescent="0.25">
      <c r="A4" s="120" t="s">
        <v>221</v>
      </c>
      <c r="B4" s="66">
        <v>1</v>
      </c>
      <c r="C4" s="111"/>
      <c r="D4" s="136"/>
    </row>
    <row r="5" spans="1:4" ht="18.75" x14ac:dyDescent="0.25">
      <c r="A5" s="134" t="s">
        <v>0</v>
      </c>
      <c r="B5" s="101"/>
      <c r="C5" s="102"/>
    </row>
    <row r="6" spans="1:4" ht="18.75" x14ac:dyDescent="0.25">
      <c r="A6" s="30" t="s">
        <v>210</v>
      </c>
      <c r="B6" s="21">
        <v>12</v>
      </c>
      <c r="C6" s="32">
        <f>100/B3*B6</f>
        <v>52.173913043478258</v>
      </c>
    </row>
    <row r="7" spans="1:4" ht="18.75" customHeight="1" x14ac:dyDescent="0.25">
      <c r="A7" s="30" t="s">
        <v>21</v>
      </c>
      <c r="B7" s="21">
        <v>0</v>
      </c>
      <c r="C7" s="32">
        <f>100/B3*B7</f>
        <v>0</v>
      </c>
    </row>
    <row r="8" spans="1:4" ht="18.75" customHeight="1" x14ac:dyDescent="0.25">
      <c r="A8" s="30" t="s">
        <v>209</v>
      </c>
      <c r="B8" s="21">
        <v>1</v>
      </c>
      <c r="C8" s="32">
        <f>100/B3*B8</f>
        <v>4.3478260869565215</v>
      </c>
    </row>
    <row r="9" spans="1:4" ht="18.75" customHeight="1" x14ac:dyDescent="0.25">
      <c r="A9" s="30" t="s">
        <v>22</v>
      </c>
      <c r="B9" s="21">
        <v>7</v>
      </c>
      <c r="C9" s="32">
        <f>100/B3*B9</f>
        <v>30.434782608695649</v>
      </c>
    </row>
    <row r="10" spans="1:4" ht="18.75" customHeight="1" x14ac:dyDescent="0.25">
      <c r="A10" s="30" t="s">
        <v>23</v>
      </c>
      <c r="B10" s="21">
        <v>0</v>
      </c>
      <c r="C10" s="32">
        <f>100/B3*B10</f>
        <v>0</v>
      </c>
    </row>
    <row r="11" spans="1:4" ht="18.75" customHeight="1" x14ac:dyDescent="0.25">
      <c r="A11" s="30" t="s">
        <v>24</v>
      </c>
      <c r="B11" s="21">
        <v>2</v>
      </c>
      <c r="C11" s="32">
        <f>100/B3*B11</f>
        <v>8.695652173913043</v>
      </c>
    </row>
    <row r="12" spans="1:4" ht="18.75" customHeight="1" x14ac:dyDescent="0.25">
      <c r="A12" s="30" t="s">
        <v>25</v>
      </c>
      <c r="B12" s="21">
        <v>0</v>
      </c>
      <c r="C12" s="32">
        <f>100/B3*B12</f>
        <v>0</v>
      </c>
    </row>
    <row r="13" spans="1:4" ht="18.75" customHeight="1" x14ac:dyDescent="0.25">
      <c r="A13" s="30" t="s">
        <v>26</v>
      </c>
      <c r="B13" s="21">
        <v>0</v>
      </c>
      <c r="C13" s="32">
        <f>100/B3*B13</f>
        <v>0</v>
      </c>
    </row>
    <row r="14" spans="1:4" ht="18.75" customHeight="1" x14ac:dyDescent="0.25">
      <c r="A14" s="31" t="s">
        <v>45</v>
      </c>
      <c r="B14" s="21">
        <v>1</v>
      </c>
      <c r="C14" s="32">
        <f>100/B3*B14</f>
        <v>4.3478260869565215</v>
      </c>
    </row>
    <row r="15" spans="1:4" ht="18.75" x14ac:dyDescent="0.25">
      <c r="A15" s="134" t="s">
        <v>27</v>
      </c>
      <c r="B15" s="104">
        <f>SUM(B16,B18,B19,B20)</f>
        <v>22</v>
      </c>
      <c r="C15" s="105" t="str">
        <f>IF(B15=D3,"ПРАВИЛЬНО","НЕПРАВИЛЬНО")</f>
        <v>ПРАВИЛЬНО</v>
      </c>
    </row>
    <row r="16" spans="1:4" ht="18.75" customHeight="1" x14ac:dyDescent="0.25">
      <c r="A16" s="30" t="s">
        <v>196</v>
      </c>
      <c r="B16" s="39">
        <v>14</v>
      </c>
      <c r="C16" s="32">
        <f>100/D3*B16</f>
        <v>63.63636363636364</v>
      </c>
    </row>
    <row r="17" spans="1:3" ht="56.25" customHeight="1" x14ac:dyDescent="0.25">
      <c r="A17" s="34" t="s">
        <v>218</v>
      </c>
      <c r="B17" s="40">
        <v>1</v>
      </c>
      <c r="C17" s="32">
        <f>100/D3*B17</f>
        <v>4.5454545454545459</v>
      </c>
    </row>
    <row r="18" spans="1:3" ht="18.75" customHeight="1" x14ac:dyDescent="0.25">
      <c r="A18" s="30" t="s">
        <v>28</v>
      </c>
      <c r="B18" s="40">
        <v>2</v>
      </c>
      <c r="C18" s="32">
        <f>100/D3*B18</f>
        <v>9.0909090909090917</v>
      </c>
    </row>
    <row r="19" spans="1:3" ht="18.75" customHeight="1" x14ac:dyDescent="0.25">
      <c r="A19" s="30" t="s">
        <v>29</v>
      </c>
      <c r="B19" s="40">
        <v>2</v>
      </c>
      <c r="C19" s="32">
        <f>100/D3*B19</f>
        <v>9.0909090909090917</v>
      </c>
    </row>
    <row r="20" spans="1:3" ht="18.75" customHeight="1" x14ac:dyDescent="0.25">
      <c r="A20" s="30" t="s">
        <v>30</v>
      </c>
      <c r="B20" s="40">
        <v>4</v>
      </c>
      <c r="C20" s="32">
        <f>100/D3*B20</f>
        <v>18.181818181818183</v>
      </c>
    </row>
    <row r="21" spans="1:3" ht="18.75" x14ac:dyDescent="0.25">
      <c r="A21" s="134" t="s">
        <v>31</v>
      </c>
      <c r="B21" s="104">
        <f>SUM(B22:B25)</f>
        <v>23</v>
      </c>
      <c r="C21" s="105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>
        <v>1</v>
      </c>
      <c r="C22" s="32">
        <f>100/B3*B22</f>
        <v>4.3478260869565215</v>
      </c>
    </row>
    <row r="23" spans="1:3" ht="18.75" x14ac:dyDescent="0.25">
      <c r="A23" s="30" t="s">
        <v>33</v>
      </c>
      <c r="B23" s="40">
        <v>12</v>
      </c>
      <c r="C23" s="32">
        <f>100/B3*B23</f>
        <v>52.173913043478258</v>
      </c>
    </row>
    <row r="24" spans="1:3" ht="18.75" x14ac:dyDescent="0.25">
      <c r="A24" s="30" t="s">
        <v>34</v>
      </c>
      <c r="B24" s="40">
        <v>1</v>
      </c>
      <c r="C24" s="32">
        <f>100/B3*B24</f>
        <v>4.3478260869565215</v>
      </c>
    </row>
    <row r="25" spans="1:3" ht="18.75" customHeight="1" x14ac:dyDescent="0.25">
      <c r="A25" s="30" t="s">
        <v>35</v>
      </c>
      <c r="B25" s="40">
        <v>9</v>
      </c>
      <c r="C25" s="32">
        <f>100/B3*B25</f>
        <v>39.130434782608695</v>
      </c>
    </row>
    <row r="26" spans="1:3" ht="18.75" x14ac:dyDescent="0.25">
      <c r="A26" s="134" t="s">
        <v>136</v>
      </c>
      <c r="B26" s="104">
        <f>SUM(B27:B30)</f>
        <v>22</v>
      </c>
      <c r="C26" s="105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2</v>
      </c>
      <c r="C27" s="32">
        <f>100/D3*B27</f>
        <v>9.0909090909090917</v>
      </c>
    </row>
    <row r="28" spans="1:3" ht="18.75" customHeight="1" x14ac:dyDescent="0.25">
      <c r="A28" s="35" t="s">
        <v>36</v>
      </c>
      <c r="B28" s="40">
        <v>5</v>
      </c>
      <c r="C28" s="32">
        <f>100/D3*B28</f>
        <v>22.72727272727273</v>
      </c>
    </row>
    <row r="29" spans="1:3" ht="18.75" customHeight="1" x14ac:dyDescent="0.25">
      <c r="A29" s="35" t="s">
        <v>37</v>
      </c>
      <c r="B29" s="40">
        <v>1</v>
      </c>
      <c r="C29" s="32">
        <f>100/D3*B29</f>
        <v>4.5454545454545459</v>
      </c>
    </row>
    <row r="30" spans="1:3" ht="18.75" customHeight="1" x14ac:dyDescent="0.25">
      <c r="A30" s="35" t="s">
        <v>38</v>
      </c>
      <c r="B30" s="40">
        <v>14</v>
      </c>
      <c r="C30" s="32">
        <f>100/D3*B30</f>
        <v>63.63636363636364</v>
      </c>
    </row>
    <row r="31" spans="1:3" ht="18.75" x14ac:dyDescent="0.25">
      <c r="A31" s="106" t="s">
        <v>137</v>
      </c>
      <c r="B31" s="104">
        <f>SUM(B32:B35)</f>
        <v>22</v>
      </c>
      <c r="C31" s="105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3</v>
      </c>
      <c r="C32" s="32">
        <f>100/D3*B32</f>
        <v>13.636363636363637</v>
      </c>
    </row>
    <row r="33" spans="1:3" ht="18.75" customHeight="1" x14ac:dyDescent="0.25">
      <c r="A33" s="30" t="s">
        <v>36</v>
      </c>
      <c r="B33" s="40">
        <v>8</v>
      </c>
      <c r="C33" s="32">
        <f>100/D3*B33</f>
        <v>36.363636363636367</v>
      </c>
    </row>
    <row r="34" spans="1:3" ht="18.75" customHeight="1" x14ac:dyDescent="0.25">
      <c r="A34" s="30" t="s">
        <v>37</v>
      </c>
      <c r="B34" s="40">
        <v>11</v>
      </c>
      <c r="C34" s="32">
        <f>100/D3*B34</f>
        <v>50.000000000000007</v>
      </c>
    </row>
    <row r="35" spans="1:3" ht="18.75" customHeight="1" x14ac:dyDescent="0.25">
      <c r="A35" s="30" t="s">
        <v>38</v>
      </c>
      <c r="B35" s="40">
        <v>0</v>
      </c>
      <c r="C35" s="32">
        <f>100/D3*B35</f>
        <v>0</v>
      </c>
    </row>
    <row r="36" spans="1:3" ht="18.75" x14ac:dyDescent="0.25">
      <c r="A36" s="134" t="s">
        <v>39</v>
      </c>
      <c r="B36" s="104">
        <f>SUM(B37:B38)</f>
        <v>22</v>
      </c>
      <c r="C36" s="105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13</v>
      </c>
      <c r="C37" s="32">
        <f>100/D3*B37</f>
        <v>59.090909090909093</v>
      </c>
    </row>
    <row r="38" spans="1:3" ht="18.75" customHeight="1" x14ac:dyDescent="0.25">
      <c r="A38" s="30" t="s">
        <v>41</v>
      </c>
      <c r="B38" s="40">
        <v>9</v>
      </c>
      <c r="C38" s="32">
        <f>100/D3*B38</f>
        <v>40.909090909090914</v>
      </c>
    </row>
    <row r="39" spans="1:3" ht="18" x14ac:dyDescent="0.35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44" t="s">
        <v>138</v>
      </c>
      <c r="B1" s="344"/>
      <c r="C1" s="344"/>
      <c r="D1" s="41"/>
      <c r="E1" s="72"/>
      <c r="F1" s="41"/>
    </row>
    <row r="2" spans="1:6" ht="98.25" customHeight="1" x14ac:dyDescent="0.25">
      <c r="A2" s="225" t="s">
        <v>140</v>
      </c>
      <c r="B2" s="27" t="s">
        <v>141</v>
      </c>
      <c r="C2" s="27" t="s">
        <v>139</v>
      </c>
      <c r="D2" s="225" t="s">
        <v>140</v>
      </c>
      <c r="E2" s="27" t="s">
        <v>141</v>
      </c>
      <c r="F2" s="27" t="s">
        <v>139</v>
      </c>
    </row>
    <row r="3" spans="1:6" ht="37.5" x14ac:dyDescent="0.25">
      <c r="A3" s="89" t="s">
        <v>142</v>
      </c>
      <c r="B3" s="38">
        <f>SUM(B4:B24)</f>
        <v>1</v>
      </c>
      <c r="C3" s="29"/>
      <c r="D3" s="89" t="s">
        <v>143</v>
      </c>
      <c r="E3" s="38">
        <f>SUM(E4:E24)</f>
        <v>1</v>
      </c>
      <c r="F3" s="29"/>
    </row>
    <row r="4" spans="1:6" ht="75" x14ac:dyDescent="0.3">
      <c r="A4" s="91" t="s">
        <v>484</v>
      </c>
      <c r="B4" s="21">
        <v>1</v>
      </c>
      <c r="C4" s="81" t="s">
        <v>485</v>
      </c>
      <c r="D4" s="280" t="s">
        <v>486</v>
      </c>
      <c r="E4" s="21">
        <v>1</v>
      </c>
      <c r="F4" s="277" t="s">
        <v>485</v>
      </c>
    </row>
    <row r="5" spans="1:6" ht="18" x14ac:dyDescent="0.3">
      <c r="A5" s="90"/>
      <c r="B5" s="21"/>
      <c r="C5" s="81"/>
      <c r="D5" s="90"/>
      <c r="E5" s="21"/>
      <c r="F5" s="81"/>
    </row>
    <row r="6" spans="1:6" ht="18" x14ac:dyDescent="0.3">
      <c r="A6" s="90"/>
      <c r="B6" s="21"/>
      <c r="C6" s="81"/>
      <c r="D6" s="90"/>
      <c r="E6" s="21"/>
      <c r="F6" s="81"/>
    </row>
    <row r="7" spans="1:6" ht="18" x14ac:dyDescent="0.3">
      <c r="A7" s="90"/>
      <c r="B7" s="21"/>
      <c r="C7" s="81"/>
      <c r="D7" s="90"/>
      <c r="E7" s="21"/>
      <c r="F7" s="81"/>
    </row>
    <row r="8" spans="1:6" ht="18" x14ac:dyDescent="0.3">
      <c r="A8" s="90"/>
      <c r="B8" s="21"/>
      <c r="C8" s="81"/>
      <c r="D8" s="90"/>
      <c r="E8" s="21"/>
      <c r="F8" s="81"/>
    </row>
    <row r="9" spans="1:6" ht="18" x14ac:dyDescent="0.3">
      <c r="A9" s="90"/>
      <c r="B9" s="21"/>
      <c r="C9" s="81"/>
      <c r="D9" s="90"/>
      <c r="E9" s="21"/>
      <c r="F9" s="81"/>
    </row>
    <row r="10" spans="1:6" ht="18" x14ac:dyDescent="0.3">
      <c r="A10" s="90"/>
      <c r="B10" s="21"/>
      <c r="C10" s="81"/>
      <c r="D10" s="90"/>
      <c r="E10" s="21"/>
      <c r="F10" s="81"/>
    </row>
    <row r="11" spans="1:6" ht="18" x14ac:dyDescent="0.3">
      <c r="A11" s="90"/>
      <c r="B11" s="21"/>
      <c r="C11" s="81"/>
      <c r="D11" s="90"/>
      <c r="E11" s="21"/>
      <c r="F11" s="81"/>
    </row>
    <row r="12" spans="1:6" ht="18" x14ac:dyDescent="0.3">
      <c r="A12" s="90"/>
      <c r="B12" s="21"/>
      <c r="C12" s="81"/>
      <c r="D12" s="90"/>
      <c r="E12" s="21"/>
      <c r="F12" s="81"/>
    </row>
    <row r="13" spans="1:6" ht="18" x14ac:dyDescent="0.3">
      <c r="A13" s="90"/>
      <c r="B13" s="21"/>
      <c r="C13" s="81"/>
      <c r="D13" s="90"/>
      <c r="E13" s="21"/>
      <c r="F13" s="81"/>
    </row>
    <row r="14" spans="1:6" ht="18" x14ac:dyDescent="0.3">
      <c r="A14" s="90"/>
      <c r="B14" s="21"/>
      <c r="C14" s="81"/>
      <c r="D14" s="90"/>
      <c r="E14" s="21"/>
      <c r="F14" s="81"/>
    </row>
    <row r="15" spans="1:6" ht="18" x14ac:dyDescent="0.3">
      <c r="A15" s="90"/>
      <c r="B15" s="21"/>
      <c r="C15" s="81"/>
      <c r="D15" s="90"/>
      <c r="E15" s="21"/>
      <c r="F15" s="81"/>
    </row>
    <row r="16" spans="1:6" ht="18" x14ac:dyDescent="0.3">
      <c r="A16" s="90"/>
      <c r="B16" s="21"/>
      <c r="C16" s="81"/>
      <c r="D16" s="90"/>
      <c r="E16" s="21"/>
      <c r="F16" s="81"/>
    </row>
    <row r="17" spans="1:6" ht="18" x14ac:dyDescent="0.3">
      <c r="A17" s="90"/>
      <c r="B17" s="21"/>
      <c r="C17" s="81"/>
      <c r="D17" s="90"/>
      <c r="E17" s="21"/>
      <c r="F17" s="81"/>
    </row>
    <row r="18" spans="1:6" ht="18" x14ac:dyDescent="0.3">
      <c r="A18" s="90"/>
      <c r="B18" s="21"/>
      <c r="C18" s="81"/>
      <c r="D18" s="90"/>
      <c r="E18" s="21"/>
      <c r="F18" s="81"/>
    </row>
    <row r="19" spans="1:6" ht="18" x14ac:dyDescent="0.3">
      <c r="A19" s="90"/>
      <c r="B19" s="21"/>
      <c r="C19" s="81"/>
      <c r="D19" s="90"/>
      <c r="E19" s="21"/>
      <c r="F19" s="81"/>
    </row>
    <row r="20" spans="1:6" ht="18.75" x14ac:dyDescent="0.25">
      <c r="A20" s="90"/>
      <c r="B20" s="21"/>
      <c r="C20" s="81"/>
      <c r="D20" s="90"/>
      <c r="E20" s="21"/>
      <c r="F20" s="81"/>
    </row>
    <row r="21" spans="1:6" ht="18.75" x14ac:dyDescent="0.25">
      <c r="A21" s="90"/>
      <c r="B21" s="21"/>
      <c r="C21" s="81"/>
      <c r="D21" s="90"/>
      <c r="E21" s="21"/>
      <c r="F21" s="81"/>
    </row>
    <row r="22" spans="1:6" ht="18.75" x14ac:dyDescent="0.25">
      <c r="A22" s="90"/>
      <c r="B22" s="21"/>
      <c r="C22" s="81"/>
      <c r="D22" s="90"/>
      <c r="E22" s="21"/>
      <c r="F22" s="81"/>
    </row>
    <row r="23" spans="1:6" ht="18.75" x14ac:dyDescent="0.25">
      <c r="A23" s="90"/>
      <c r="B23" s="21"/>
      <c r="C23" s="81"/>
      <c r="D23" s="90"/>
      <c r="E23" s="21"/>
      <c r="F23" s="81"/>
    </row>
    <row r="24" spans="1:6" ht="18.75" x14ac:dyDescent="0.25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52" t="s">
        <v>48</v>
      </c>
      <c r="B1" s="352"/>
      <c r="C1" s="352"/>
      <c r="D1" s="352"/>
      <c r="E1" s="352"/>
    </row>
    <row r="2" spans="1:5" ht="18.75" x14ac:dyDescent="0.25">
      <c r="A2" s="329" t="s">
        <v>49</v>
      </c>
      <c r="B2" s="353" t="s">
        <v>50</v>
      </c>
      <c r="C2" s="353"/>
      <c r="D2" s="353"/>
      <c r="E2" s="353"/>
    </row>
    <row r="3" spans="1:5" ht="57.75" customHeight="1" x14ac:dyDescent="0.25">
      <c r="A3" s="329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>
        <v>0</v>
      </c>
      <c r="C4" s="283">
        <v>0</v>
      </c>
      <c r="D4" s="283">
        <v>0</v>
      </c>
      <c r="E4" s="283">
        <v>0</v>
      </c>
    </row>
    <row r="5" spans="1:5" ht="18.75" x14ac:dyDescent="0.25">
      <c r="A5" s="34" t="s">
        <v>83</v>
      </c>
      <c r="B5" s="24">
        <v>1</v>
      </c>
      <c r="C5" s="283">
        <v>0</v>
      </c>
      <c r="D5" s="283">
        <v>0</v>
      </c>
      <c r="E5" s="283">
        <v>0</v>
      </c>
    </row>
    <row r="6" spans="1:5" ht="18.75" x14ac:dyDescent="0.25">
      <c r="A6" s="59" t="s">
        <v>206</v>
      </c>
      <c r="B6" s="95">
        <v>0</v>
      </c>
      <c r="C6" s="281">
        <v>0</v>
      </c>
      <c r="D6" s="281">
        <v>0</v>
      </c>
      <c r="E6" s="281">
        <v>0</v>
      </c>
    </row>
    <row r="7" spans="1:5" ht="18.75" x14ac:dyDescent="0.25">
      <c r="A7" s="59" t="s">
        <v>80</v>
      </c>
      <c r="B7" s="95">
        <v>0</v>
      </c>
      <c r="C7" s="281">
        <v>0</v>
      </c>
      <c r="D7" s="281">
        <v>0</v>
      </c>
      <c r="E7" s="281">
        <v>0</v>
      </c>
    </row>
    <row r="8" spans="1:5" ht="18.75" x14ac:dyDescent="0.25">
      <c r="A8" s="34" t="s">
        <v>214</v>
      </c>
      <c r="B8" s="24">
        <v>3</v>
      </c>
      <c r="C8" s="283">
        <v>0</v>
      </c>
      <c r="D8" s="283">
        <v>0</v>
      </c>
      <c r="E8" s="283">
        <v>0</v>
      </c>
    </row>
    <row r="9" spans="1:5" ht="18.75" x14ac:dyDescent="0.25">
      <c r="A9" s="59" t="s">
        <v>84</v>
      </c>
      <c r="B9" s="23">
        <v>1</v>
      </c>
      <c r="C9" s="281">
        <v>0</v>
      </c>
      <c r="D9" s="281">
        <v>0</v>
      </c>
      <c r="E9" s="281">
        <v>0</v>
      </c>
    </row>
    <row r="10" spans="1:5" ht="18.75" x14ac:dyDescent="0.25">
      <c r="A10" s="59" t="s">
        <v>82</v>
      </c>
      <c r="B10" s="95">
        <v>0</v>
      </c>
      <c r="C10" s="281">
        <v>0</v>
      </c>
      <c r="D10" s="281">
        <v>0</v>
      </c>
      <c r="E10" s="281">
        <v>0</v>
      </c>
    </row>
    <row r="11" spans="1:5" ht="18.75" x14ac:dyDescent="0.25">
      <c r="A11" s="59" t="s">
        <v>86</v>
      </c>
      <c r="B11" s="95">
        <v>0</v>
      </c>
      <c r="C11" s="281">
        <v>0</v>
      </c>
      <c r="D11" s="281">
        <v>0</v>
      </c>
      <c r="E11" s="281">
        <v>0</v>
      </c>
    </row>
    <row r="12" spans="1:5" ht="18.75" x14ac:dyDescent="0.25">
      <c r="A12" s="59" t="s">
        <v>87</v>
      </c>
      <c r="B12" s="95">
        <v>0</v>
      </c>
      <c r="C12" s="281">
        <v>0</v>
      </c>
      <c r="D12" s="281">
        <v>0</v>
      </c>
      <c r="E12" s="281">
        <v>0</v>
      </c>
    </row>
    <row r="13" spans="1:5" ht="18.75" x14ac:dyDescent="0.25">
      <c r="A13" s="59" t="s">
        <v>207</v>
      </c>
      <c r="B13" s="95">
        <v>0</v>
      </c>
      <c r="C13" s="281">
        <v>0</v>
      </c>
      <c r="D13" s="281">
        <v>0</v>
      </c>
      <c r="E13" s="281">
        <v>0</v>
      </c>
    </row>
    <row r="14" spans="1:5" ht="37.5" x14ac:dyDescent="0.25">
      <c r="A14" s="34" t="s">
        <v>208</v>
      </c>
      <c r="B14" s="95">
        <v>0</v>
      </c>
      <c r="C14" s="281">
        <v>0</v>
      </c>
      <c r="D14" s="281">
        <v>0</v>
      </c>
      <c r="E14" s="281">
        <v>0</v>
      </c>
    </row>
    <row r="15" spans="1:5" ht="18.75" x14ac:dyDescent="0.25">
      <c r="A15" s="80" t="s">
        <v>81</v>
      </c>
      <c r="B15" s="23">
        <v>10</v>
      </c>
      <c r="C15" s="281">
        <v>0</v>
      </c>
      <c r="D15" s="281">
        <v>0</v>
      </c>
      <c r="E15" s="281">
        <v>0</v>
      </c>
    </row>
    <row r="16" spans="1:5" ht="18.75" x14ac:dyDescent="0.25">
      <c r="A16" s="59" t="s">
        <v>85</v>
      </c>
      <c r="B16" s="95">
        <v>0</v>
      </c>
      <c r="C16" s="281">
        <v>0</v>
      </c>
      <c r="D16" s="281">
        <v>0</v>
      </c>
      <c r="E16" s="281">
        <v>0</v>
      </c>
    </row>
    <row r="17" spans="1:5" ht="18.75" x14ac:dyDescent="0.25">
      <c r="A17" s="96" t="s">
        <v>88</v>
      </c>
      <c r="B17" s="97">
        <v>15</v>
      </c>
      <c r="C17" s="282">
        <v>0</v>
      </c>
      <c r="D17" s="282">
        <v>0</v>
      </c>
      <c r="E17" s="282">
        <v>0</v>
      </c>
    </row>
    <row r="18" spans="1:5" ht="18" x14ac:dyDescent="0.35">
      <c r="A18" s="22"/>
      <c r="B18" s="22"/>
      <c r="C18" s="22"/>
      <c r="D18" s="22"/>
      <c r="E18" s="22"/>
    </row>
  </sheetData>
  <sheetProtection password="DF93"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4" zoomScaleNormal="100" zoomScaleSheetLayoutView="100" workbookViewId="0">
      <selection activeCell="G12" sqref="G12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8" t="s">
        <v>89</v>
      </c>
      <c r="B1" s="318"/>
      <c r="C1" s="318"/>
      <c r="D1" s="318"/>
      <c r="E1" s="318"/>
      <c r="F1" s="318"/>
      <c r="G1" s="318"/>
      <c r="H1" s="318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23" t="s">
        <v>62</v>
      </c>
      <c r="B3" s="326" t="s">
        <v>78</v>
      </c>
      <c r="C3" s="319" t="s">
        <v>197</v>
      </c>
      <c r="D3" s="320"/>
      <c r="E3" s="319" t="s">
        <v>216</v>
      </c>
      <c r="F3" s="320"/>
      <c r="G3" s="329" t="s">
        <v>0</v>
      </c>
      <c r="H3" s="329"/>
    </row>
    <row r="4" spans="1:9" s="1" customFormat="1" ht="54" customHeight="1" x14ac:dyDescent="0.3">
      <c r="A4" s="324"/>
      <c r="B4" s="327"/>
      <c r="C4" s="321"/>
      <c r="D4" s="322"/>
      <c r="E4" s="321"/>
      <c r="F4" s="328"/>
      <c r="G4" s="329" t="s">
        <v>198</v>
      </c>
      <c r="H4" s="329" t="s">
        <v>217</v>
      </c>
    </row>
    <row r="5" spans="1:9" s="1" customFormat="1" ht="18.75" hidden="1" customHeight="1" x14ac:dyDescent="0.35">
      <c r="A5" s="324"/>
      <c r="B5" s="327"/>
      <c r="C5" s="44"/>
      <c r="D5" s="44"/>
      <c r="E5" s="44"/>
      <c r="F5" s="45"/>
      <c r="G5" s="329"/>
      <c r="H5" s="329"/>
    </row>
    <row r="6" spans="1:9" s="1" customFormat="1" ht="21.75" customHeight="1" x14ac:dyDescent="0.3">
      <c r="A6" s="325"/>
      <c r="B6" s="328"/>
      <c r="C6" s="27" t="s">
        <v>59</v>
      </c>
      <c r="D6" s="27" t="s">
        <v>90</v>
      </c>
      <c r="E6" s="27" t="s">
        <v>59</v>
      </c>
      <c r="F6" s="46" t="s">
        <v>90</v>
      </c>
      <c r="G6" s="329"/>
      <c r="H6" s="329"/>
    </row>
    <row r="7" spans="1:9" s="1" customFormat="1" ht="39" customHeight="1" x14ac:dyDescent="0.3">
      <c r="A7" s="47">
        <v>1</v>
      </c>
      <c r="B7" s="48" t="s">
        <v>60</v>
      </c>
      <c r="C7" s="52"/>
      <c r="D7" s="52">
        <v>5</v>
      </c>
      <c r="E7" s="52"/>
      <c r="F7" s="52">
        <v>130</v>
      </c>
      <c r="G7" s="52"/>
      <c r="H7" s="52"/>
    </row>
    <row r="8" spans="1:9" s="1" customFormat="1" ht="39" customHeight="1" x14ac:dyDescent="0.3">
      <c r="A8" s="47">
        <v>2</v>
      </c>
      <c r="B8" s="48" t="s">
        <v>61</v>
      </c>
      <c r="C8" s="52"/>
      <c r="D8" s="52"/>
      <c r="E8" s="52"/>
      <c r="F8" s="52"/>
      <c r="G8" s="52"/>
      <c r="H8" s="52"/>
    </row>
    <row r="9" spans="1:9" s="1" customFormat="1" ht="19.5" customHeight="1" x14ac:dyDescent="0.3">
      <c r="A9" s="315">
        <v>3</v>
      </c>
      <c r="B9" s="114" t="s">
        <v>69</v>
      </c>
      <c r="C9" s="300"/>
      <c r="D9" s="300"/>
      <c r="E9" s="302"/>
      <c r="F9" s="303"/>
      <c r="G9" s="300"/>
      <c r="H9" s="116"/>
    </row>
    <row r="10" spans="1:9" s="1" customFormat="1" ht="18.75" customHeight="1" x14ac:dyDescent="0.3">
      <c r="A10" s="316"/>
      <c r="B10" s="114" t="s">
        <v>92</v>
      </c>
      <c r="C10" s="301"/>
      <c r="D10" s="301"/>
      <c r="E10" s="52"/>
      <c r="F10" s="52"/>
      <c r="G10" s="301"/>
      <c r="H10" s="52"/>
    </row>
    <row r="11" spans="1:9" s="1" customFormat="1" ht="56.25" customHeight="1" x14ac:dyDescent="0.3">
      <c r="A11" s="47">
        <v>4</v>
      </c>
      <c r="B11" s="49" t="s">
        <v>70</v>
      </c>
      <c r="C11" s="52"/>
      <c r="D11" s="52"/>
      <c r="E11" s="52"/>
      <c r="F11" s="52"/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/>
      <c r="D12" s="52">
        <v>5</v>
      </c>
      <c r="E12" s="52"/>
      <c r="F12" s="52">
        <v>170</v>
      </c>
      <c r="G12" s="52"/>
      <c r="H12" s="52"/>
    </row>
    <row r="13" spans="1:9" s="1" customFormat="1" ht="39" customHeight="1" x14ac:dyDescent="0.3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 x14ac:dyDescent="0.3">
      <c r="A14" s="304" t="s">
        <v>91</v>
      </c>
      <c r="B14" s="305"/>
      <c r="C14" s="317"/>
      <c r="D14" s="317"/>
      <c r="E14" s="50">
        <f>SUM(E7,E8,E11,E12,E13)</f>
        <v>0</v>
      </c>
      <c r="F14" s="50">
        <f>SUM(F7,F8,F11,F12,F13)</f>
        <v>300</v>
      </c>
      <c r="G14" s="313"/>
      <c r="H14" s="50"/>
      <c r="I14" s="135"/>
    </row>
    <row r="15" spans="1:9" ht="39" customHeight="1" x14ac:dyDescent="0.25">
      <c r="A15" s="306"/>
      <c r="B15" s="307"/>
      <c r="C15" s="314"/>
      <c r="D15" s="314"/>
      <c r="E15" s="51">
        <f>E10</f>
        <v>0</v>
      </c>
      <c r="F15" s="51">
        <f>F10</f>
        <v>0</v>
      </c>
      <c r="G15" s="314"/>
      <c r="H15" s="51"/>
    </row>
    <row r="16" spans="1:9" ht="18.75" x14ac:dyDescent="0.3">
      <c r="A16" s="308" t="s">
        <v>215</v>
      </c>
      <c r="B16" s="309"/>
      <c r="C16" s="310">
        <f>F14+E9</f>
        <v>300</v>
      </c>
      <c r="D16" s="311"/>
      <c r="E16" s="311"/>
      <c r="F16" s="311"/>
      <c r="G16" s="311"/>
      <c r="H16" s="312"/>
      <c r="I16" s="130">
        <f>F14+F15</f>
        <v>300</v>
      </c>
    </row>
    <row r="17" spans="8:32" s="3" customFormat="1" ht="14.45" x14ac:dyDescent="0.3"/>
    <row r="18" spans="8:32" s="3" customFormat="1" ht="15" customHeight="1" x14ac:dyDescent="0.35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3" sqref="B3:C15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30" t="s">
        <v>76</v>
      </c>
      <c r="B1" s="330"/>
      <c r="C1" s="330"/>
      <c r="D1" s="6"/>
    </row>
    <row r="2" spans="1:4" ht="38.25" customHeight="1" x14ac:dyDescent="0.25">
      <c r="A2" s="118" t="s">
        <v>1</v>
      </c>
      <c r="B2" s="123" t="s">
        <v>2</v>
      </c>
      <c r="C2" s="118" t="s">
        <v>77</v>
      </c>
      <c r="D2" s="8"/>
    </row>
    <row r="3" spans="1:4" ht="18.75" x14ac:dyDescent="0.25">
      <c r="A3" s="137" t="s">
        <v>3</v>
      </c>
      <c r="B3" s="139">
        <f>SUM(B4:B8)</f>
        <v>300</v>
      </c>
      <c r="C3" s="138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0" t="s">
        <v>4</v>
      </c>
      <c r="B4" s="122">
        <v>5</v>
      </c>
      <c r="C4" s="119">
        <f>100/'Раздел 1.1'!I16*B4</f>
        <v>1.6666666666666665</v>
      </c>
      <c r="D4" s="11"/>
    </row>
    <row r="5" spans="1:4" ht="18.75" customHeight="1" x14ac:dyDescent="0.25">
      <c r="A5" s="120" t="s">
        <v>5</v>
      </c>
      <c r="B5" s="122">
        <v>59</v>
      </c>
      <c r="C5" s="119">
        <f>100/'Раздел 1.1'!I16*B5</f>
        <v>19.666666666666664</v>
      </c>
      <c r="D5" s="11"/>
    </row>
    <row r="6" spans="1:4" ht="18.75" customHeight="1" x14ac:dyDescent="0.25">
      <c r="A6" s="120" t="s">
        <v>6</v>
      </c>
      <c r="B6" s="122">
        <v>62</v>
      </c>
      <c r="C6" s="119">
        <f>100/'Раздел 1.1'!I16*B6</f>
        <v>20.666666666666664</v>
      </c>
      <c r="D6" s="11"/>
    </row>
    <row r="7" spans="1:4" ht="18.75" customHeight="1" x14ac:dyDescent="0.25">
      <c r="A7" s="120" t="s">
        <v>73</v>
      </c>
      <c r="B7" s="122">
        <v>124</v>
      </c>
      <c r="C7" s="119">
        <f>100/'Раздел 1.1'!I16*B7</f>
        <v>41.333333333333329</v>
      </c>
      <c r="D7" s="11"/>
    </row>
    <row r="8" spans="1:4" ht="18.75" customHeight="1" x14ac:dyDescent="0.25">
      <c r="A8" s="121" t="s">
        <v>74</v>
      </c>
      <c r="B8" s="122">
        <v>50</v>
      </c>
      <c r="C8" s="119">
        <f>100/'Раздел 1.1'!I16*B8</f>
        <v>16.666666666666664</v>
      </c>
      <c r="D8" s="11"/>
    </row>
    <row r="9" spans="1:4" ht="18.75" x14ac:dyDescent="0.25">
      <c r="A9" s="137" t="s">
        <v>7</v>
      </c>
      <c r="B9" s="139">
        <f>SUM(B10:B15)</f>
        <v>300</v>
      </c>
      <c r="C9" s="138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0" t="s">
        <v>8</v>
      </c>
      <c r="B10" s="122">
        <v>2</v>
      </c>
      <c r="C10" s="119">
        <f>100/'Раздел 1.1'!I16*B10</f>
        <v>0.66666666666666663</v>
      </c>
      <c r="D10" s="11"/>
    </row>
    <row r="11" spans="1:4" ht="18.75" customHeight="1" x14ac:dyDescent="0.25">
      <c r="A11" s="120" t="s">
        <v>9</v>
      </c>
      <c r="B11" s="122">
        <v>150</v>
      </c>
      <c r="C11" s="119">
        <f>100/'Раздел 1.1'!I16*B11</f>
        <v>50</v>
      </c>
      <c r="D11" s="11"/>
    </row>
    <row r="12" spans="1:4" ht="18.75" customHeight="1" x14ac:dyDescent="0.25">
      <c r="A12" s="120" t="s">
        <v>10</v>
      </c>
      <c r="B12" s="122">
        <v>7</v>
      </c>
      <c r="C12" s="119">
        <f>100/'Раздел 1.1'!I16*B12</f>
        <v>2.333333333333333</v>
      </c>
      <c r="D12" s="11"/>
    </row>
    <row r="13" spans="1:4" ht="18.75" customHeight="1" x14ac:dyDescent="0.25">
      <c r="A13" s="120" t="s">
        <v>11</v>
      </c>
      <c r="B13" s="122">
        <v>25</v>
      </c>
      <c r="C13" s="119">
        <f>100/'Раздел 1.1'!I16*B13</f>
        <v>8.3333333333333321</v>
      </c>
      <c r="D13" s="11"/>
    </row>
    <row r="14" spans="1:4" ht="18.75" customHeight="1" x14ac:dyDescent="0.25">
      <c r="A14" s="120" t="s">
        <v>12</v>
      </c>
      <c r="B14" s="122">
        <v>75</v>
      </c>
      <c r="C14" s="119">
        <f>100/'Раздел 1.1'!I16*B14</f>
        <v>25</v>
      </c>
      <c r="D14" s="11"/>
    </row>
    <row r="15" spans="1:4" ht="18.75" x14ac:dyDescent="0.25">
      <c r="A15" s="120" t="s">
        <v>220</v>
      </c>
      <c r="B15" s="122">
        <v>41</v>
      </c>
      <c r="C15" s="119">
        <f>100/'Раздел 1.1'!I16*B15</f>
        <v>13.666666666666666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1"/>
  <sheetViews>
    <sheetView view="pageBreakPreview" topLeftCell="A104" zoomScaleNormal="100" zoomScaleSheetLayoutView="100" workbookViewId="0">
      <selection activeCell="A38" sqref="A38:D40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254</v>
      </c>
      <c r="B1" s="55"/>
      <c r="C1" s="55"/>
      <c r="D1" s="63"/>
    </row>
    <row r="2" spans="1:4" ht="117" customHeight="1" x14ac:dyDescent="0.25">
      <c r="A2" s="189" t="s">
        <v>93</v>
      </c>
      <c r="B2" s="171" t="s">
        <v>257</v>
      </c>
      <c r="C2" s="172" t="s">
        <v>95</v>
      </c>
      <c r="D2" s="172" t="s">
        <v>96</v>
      </c>
    </row>
    <row r="3" spans="1:4" ht="18.75" x14ac:dyDescent="0.25">
      <c r="A3" s="231" t="s">
        <v>281</v>
      </c>
      <c r="B3" s="191"/>
      <c r="C3" s="191"/>
      <c r="D3" s="226">
        <f>D4+D15+D26+D37+D43</f>
        <v>644</v>
      </c>
    </row>
    <row r="4" spans="1:4" ht="18.75" x14ac:dyDescent="0.25">
      <c r="A4" s="230" t="s">
        <v>282</v>
      </c>
      <c r="B4" s="192"/>
      <c r="C4" s="206"/>
      <c r="D4" s="207">
        <f>D5+D6+D7+D8</f>
        <v>70</v>
      </c>
    </row>
    <row r="5" spans="1:4" ht="37.5" x14ac:dyDescent="0.25">
      <c r="A5" s="241" t="s">
        <v>317</v>
      </c>
      <c r="B5" s="242">
        <v>43120</v>
      </c>
      <c r="C5" s="243" t="s">
        <v>399</v>
      </c>
      <c r="D5" s="243">
        <v>15</v>
      </c>
    </row>
    <row r="6" spans="1:4" ht="37.5" x14ac:dyDescent="0.25">
      <c r="A6" s="241" t="s">
        <v>318</v>
      </c>
      <c r="B6" s="242">
        <v>43152</v>
      </c>
      <c r="C6" s="243" t="s">
        <v>399</v>
      </c>
      <c r="D6" s="243">
        <v>25</v>
      </c>
    </row>
    <row r="7" spans="1:4" ht="18.75" x14ac:dyDescent="0.25">
      <c r="A7" s="241" t="s">
        <v>319</v>
      </c>
      <c r="B7" s="242">
        <v>43159</v>
      </c>
      <c r="C7" s="243" t="s">
        <v>399</v>
      </c>
      <c r="D7" s="243">
        <v>12</v>
      </c>
    </row>
    <row r="8" spans="1:4" ht="18.75" x14ac:dyDescent="0.25">
      <c r="A8" s="241" t="s">
        <v>320</v>
      </c>
      <c r="B8" s="242">
        <v>43318</v>
      </c>
      <c r="C8" s="243" t="s">
        <v>399</v>
      </c>
      <c r="D8" s="243">
        <v>18</v>
      </c>
    </row>
    <row r="9" spans="1:4" ht="18" x14ac:dyDescent="0.3">
      <c r="A9" s="243"/>
      <c r="B9" s="243"/>
      <c r="C9" s="243"/>
      <c r="D9" s="243"/>
    </row>
    <row r="10" spans="1:4" ht="18" x14ac:dyDescent="0.3">
      <c r="A10" s="243"/>
      <c r="B10" s="243"/>
      <c r="C10" s="243"/>
      <c r="D10" s="243"/>
    </row>
    <row r="11" spans="1:4" ht="18" x14ac:dyDescent="0.3">
      <c r="A11" s="243"/>
      <c r="B11" s="243"/>
      <c r="C11" s="243"/>
      <c r="D11" s="243"/>
    </row>
    <row r="12" spans="1:4" ht="18" x14ac:dyDescent="0.3">
      <c r="A12" s="243"/>
      <c r="B12" s="243"/>
      <c r="C12" s="243"/>
      <c r="D12" s="243"/>
    </row>
    <row r="13" spans="1:4" ht="18" x14ac:dyDescent="0.3">
      <c r="A13" s="243"/>
      <c r="B13" s="243"/>
      <c r="C13" s="243"/>
      <c r="D13" s="243"/>
    </row>
    <row r="14" spans="1:4" ht="18" x14ac:dyDescent="0.3">
      <c r="A14" s="243"/>
      <c r="B14" s="243"/>
      <c r="C14" s="243"/>
      <c r="D14" s="243"/>
    </row>
    <row r="15" spans="1:4" ht="18.75" x14ac:dyDescent="0.25">
      <c r="A15" s="229" t="s">
        <v>283</v>
      </c>
      <c r="B15" s="246"/>
      <c r="C15" s="246"/>
      <c r="D15" s="226">
        <f>SUM(D16:D25)</f>
        <v>40</v>
      </c>
    </row>
    <row r="16" spans="1:4" ht="75" x14ac:dyDescent="0.25">
      <c r="A16" s="241" t="s">
        <v>321</v>
      </c>
      <c r="B16" s="242">
        <v>43192</v>
      </c>
      <c r="C16" s="243" t="s">
        <v>322</v>
      </c>
      <c r="D16" s="243">
        <v>40</v>
      </c>
    </row>
    <row r="17" spans="1:4" ht="18" x14ac:dyDescent="0.3">
      <c r="A17" s="243"/>
      <c r="B17" s="243"/>
      <c r="C17" s="243"/>
      <c r="D17" s="243"/>
    </row>
    <row r="18" spans="1:4" ht="18" x14ac:dyDescent="0.3">
      <c r="A18" s="243"/>
      <c r="B18" s="243"/>
      <c r="C18" s="243"/>
      <c r="D18" s="243"/>
    </row>
    <row r="19" spans="1:4" ht="18" x14ac:dyDescent="0.3">
      <c r="A19" s="243"/>
      <c r="B19" s="243"/>
      <c r="C19" s="243"/>
      <c r="D19" s="243"/>
    </row>
    <row r="20" spans="1:4" ht="18" x14ac:dyDescent="0.3">
      <c r="A20" s="243"/>
      <c r="B20" s="243"/>
      <c r="C20" s="243"/>
      <c r="D20" s="243"/>
    </row>
    <row r="21" spans="1:4" ht="18" x14ac:dyDescent="0.3">
      <c r="A21" s="243"/>
      <c r="B21" s="243"/>
      <c r="C21" s="243"/>
      <c r="D21" s="243"/>
    </row>
    <row r="22" spans="1:4" ht="18" x14ac:dyDescent="0.3">
      <c r="A22" s="243"/>
      <c r="B22" s="243"/>
      <c r="C22" s="243"/>
      <c r="D22" s="243"/>
    </row>
    <row r="23" spans="1:4" ht="18" x14ac:dyDescent="0.3">
      <c r="A23" s="243"/>
      <c r="B23" s="243"/>
      <c r="C23" s="243"/>
      <c r="D23" s="243"/>
    </row>
    <row r="24" spans="1:4" ht="18" x14ac:dyDescent="0.3">
      <c r="A24" s="243"/>
      <c r="B24" s="243"/>
      <c r="C24" s="243"/>
      <c r="D24" s="243"/>
    </row>
    <row r="25" spans="1:4" ht="18.75" customHeight="1" x14ac:dyDescent="0.3">
      <c r="A25" s="243"/>
      <c r="B25" s="243"/>
      <c r="C25" s="243"/>
      <c r="D25" s="243"/>
    </row>
    <row r="26" spans="1:4" ht="18.75" x14ac:dyDescent="0.25">
      <c r="A26" s="203" t="s">
        <v>230</v>
      </c>
      <c r="B26" s="246"/>
      <c r="C26" s="246"/>
      <c r="D26" s="226">
        <f>SUM(D27:D36)</f>
        <v>355</v>
      </c>
    </row>
    <row r="27" spans="1:4" ht="56.25" x14ac:dyDescent="0.25">
      <c r="A27" s="241" t="s">
        <v>323</v>
      </c>
      <c r="B27" s="242">
        <v>43151</v>
      </c>
      <c r="C27" s="243" t="s">
        <v>399</v>
      </c>
      <c r="D27" s="243">
        <v>60</v>
      </c>
    </row>
    <row r="28" spans="1:4" ht="37.5" x14ac:dyDescent="0.25">
      <c r="A28" s="241" t="s">
        <v>324</v>
      </c>
      <c r="B28" s="242">
        <v>43183</v>
      </c>
      <c r="C28" s="243" t="s">
        <v>399</v>
      </c>
      <c r="D28" s="243">
        <v>30</v>
      </c>
    </row>
    <row r="29" spans="1:4" ht="18.75" x14ac:dyDescent="0.25">
      <c r="A29" s="241" t="s">
        <v>325</v>
      </c>
      <c r="B29" s="242">
        <v>43211</v>
      </c>
      <c r="C29" s="243" t="s">
        <v>399</v>
      </c>
      <c r="D29" s="243">
        <v>30</v>
      </c>
    </row>
    <row r="30" spans="1:4" ht="56.25" x14ac:dyDescent="0.25">
      <c r="A30" s="241" t="s">
        <v>326</v>
      </c>
      <c r="B30" s="242">
        <v>43285</v>
      </c>
      <c r="C30" s="244" t="s">
        <v>327</v>
      </c>
      <c r="D30" s="244">
        <v>35</v>
      </c>
    </row>
    <row r="31" spans="1:4" ht="56.25" x14ac:dyDescent="0.25">
      <c r="A31" s="241" t="s">
        <v>291</v>
      </c>
      <c r="B31" s="242">
        <v>43335</v>
      </c>
      <c r="C31" s="243" t="s">
        <v>399</v>
      </c>
      <c r="D31" s="243">
        <v>60</v>
      </c>
    </row>
    <row r="32" spans="1:4" ht="37.5" x14ac:dyDescent="0.25">
      <c r="A32" s="241" t="s">
        <v>292</v>
      </c>
      <c r="B32" s="242">
        <v>43381</v>
      </c>
      <c r="C32" s="243" t="s">
        <v>399</v>
      </c>
      <c r="D32" s="243">
        <v>30</v>
      </c>
    </row>
    <row r="33" spans="1:4" ht="56.25" x14ac:dyDescent="0.25">
      <c r="A33" s="241" t="s">
        <v>293</v>
      </c>
      <c r="B33" s="242">
        <v>43385</v>
      </c>
      <c r="C33" s="243" t="s">
        <v>399</v>
      </c>
      <c r="D33" s="243">
        <v>30</v>
      </c>
    </row>
    <row r="34" spans="1:4" ht="56.25" x14ac:dyDescent="0.25">
      <c r="A34" s="241" t="s">
        <v>294</v>
      </c>
      <c r="B34" s="242">
        <v>43397</v>
      </c>
      <c r="C34" s="243" t="s">
        <v>399</v>
      </c>
      <c r="D34" s="243">
        <v>30</v>
      </c>
    </row>
    <row r="35" spans="1:4" ht="18.75" x14ac:dyDescent="0.25">
      <c r="A35" s="241" t="s">
        <v>295</v>
      </c>
      <c r="B35" s="242">
        <v>43429</v>
      </c>
      <c r="C35" s="243" t="s">
        <v>399</v>
      </c>
      <c r="D35" s="243">
        <v>50</v>
      </c>
    </row>
    <row r="36" spans="1:4" ht="18" x14ac:dyDescent="0.3">
      <c r="A36" s="244"/>
      <c r="B36" s="244"/>
      <c r="C36" s="244"/>
      <c r="D36" s="244"/>
    </row>
    <row r="37" spans="1:4" ht="18.75" x14ac:dyDescent="0.25">
      <c r="A37" s="204" t="s">
        <v>124</v>
      </c>
      <c r="B37" s="198"/>
      <c r="C37" s="197"/>
      <c r="D37" s="245">
        <f>SUM(D38:D42)</f>
        <v>40</v>
      </c>
    </row>
    <row r="38" spans="1:4" ht="37.5" x14ac:dyDescent="0.25">
      <c r="A38" s="81" t="s">
        <v>296</v>
      </c>
      <c r="B38" s="145" t="s">
        <v>297</v>
      </c>
      <c r="C38" s="81" t="s">
        <v>298</v>
      </c>
      <c r="D38" s="125">
        <v>15</v>
      </c>
    </row>
    <row r="39" spans="1:4" ht="37.5" x14ac:dyDescent="0.25">
      <c r="A39" s="81" t="s">
        <v>299</v>
      </c>
      <c r="B39" s="145">
        <v>43227</v>
      </c>
      <c r="C39" s="81" t="s">
        <v>300</v>
      </c>
      <c r="D39" s="125">
        <v>7</v>
      </c>
    </row>
    <row r="40" spans="1:4" ht="56.25" x14ac:dyDescent="0.25">
      <c r="A40" s="81" t="s">
        <v>301</v>
      </c>
      <c r="B40" s="145">
        <v>43400</v>
      </c>
      <c r="C40" s="81" t="s">
        <v>302</v>
      </c>
      <c r="D40" s="125">
        <v>18</v>
      </c>
    </row>
    <row r="41" spans="1:4" ht="18" x14ac:dyDescent="0.3">
      <c r="A41" s="81"/>
      <c r="B41" s="125"/>
      <c r="C41" s="81"/>
      <c r="D41" s="125"/>
    </row>
    <row r="42" spans="1:4" ht="18" x14ac:dyDescent="0.3">
      <c r="A42" s="81"/>
      <c r="B42" s="125"/>
      <c r="C42" s="81"/>
      <c r="D42" s="125"/>
    </row>
    <row r="43" spans="1:4" ht="18.75" x14ac:dyDescent="0.25">
      <c r="A43" s="205" t="s">
        <v>258</v>
      </c>
      <c r="B43" s="200"/>
      <c r="C43" s="199"/>
      <c r="D43" s="211">
        <f>SUM(D44:D54)</f>
        <v>139</v>
      </c>
    </row>
    <row r="44" spans="1:4" ht="56.25" x14ac:dyDescent="0.25">
      <c r="A44" s="81" t="s">
        <v>303</v>
      </c>
      <c r="B44" s="145">
        <v>43119</v>
      </c>
      <c r="C44" s="81" t="s">
        <v>304</v>
      </c>
      <c r="D44" s="21">
        <v>12</v>
      </c>
    </row>
    <row r="45" spans="1:4" ht="37.5" x14ac:dyDescent="0.25">
      <c r="A45" s="81" t="s">
        <v>305</v>
      </c>
      <c r="B45" s="145">
        <v>43166</v>
      </c>
      <c r="C45" s="81" t="s">
        <v>304</v>
      </c>
      <c r="D45" s="21">
        <v>8</v>
      </c>
    </row>
    <row r="46" spans="1:4" ht="37.5" x14ac:dyDescent="0.25">
      <c r="A46" s="81" t="s">
        <v>306</v>
      </c>
      <c r="B46" s="145" t="s">
        <v>307</v>
      </c>
      <c r="C46" s="81" t="s">
        <v>308</v>
      </c>
      <c r="D46" s="21">
        <v>11</v>
      </c>
    </row>
    <row r="47" spans="1:4" ht="37.5" x14ac:dyDescent="0.25">
      <c r="A47" s="81" t="s">
        <v>309</v>
      </c>
      <c r="B47" s="145">
        <v>43262</v>
      </c>
      <c r="C47" s="81" t="s">
        <v>310</v>
      </c>
      <c r="D47" s="21">
        <v>5</v>
      </c>
    </row>
    <row r="48" spans="1:4" ht="18.75" x14ac:dyDescent="0.25">
      <c r="A48" s="81" t="s">
        <v>311</v>
      </c>
      <c r="B48" s="145">
        <v>43275</v>
      </c>
      <c r="C48" s="81" t="s">
        <v>312</v>
      </c>
      <c r="D48" s="21">
        <v>35</v>
      </c>
    </row>
    <row r="49" spans="1:4" ht="18.75" x14ac:dyDescent="0.25">
      <c r="A49" s="81" t="s">
        <v>313</v>
      </c>
      <c r="B49" s="145">
        <v>43350</v>
      </c>
      <c r="C49" s="81" t="s">
        <v>314</v>
      </c>
      <c r="D49" s="21">
        <v>50</v>
      </c>
    </row>
    <row r="50" spans="1:4" ht="18.75" x14ac:dyDescent="0.25">
      <c r="A50" s="81" t="s">
        <v>315</v>
      </c>
      <c r="B50" s="145">
        <v>43360</v>
      </c>
      <c r="C50" s="81" t="s">
        <v>316</v>
      </c>
      <c r="D50" s="21">
        <v>18</v>
      </c>
    </row>
    <row r="51" spans="1:4" ht="15.6" x14ac:dyDescent="0.3">
      <c r="A51" s="194"/>
      <c r="B51" s="194"/>
      <c r="C51" s="194"/>
      <c r="D51" s="190"/>
    </row>
    <row r="52" spans="1:4" ht="15.6" x14ac:dyDescent="0.3">
      <c r="A52" s="190"/>
      <c r="B52" s="190"/>
      <c r="C52" s="190"/>
      <c r="D52" s="190"/>
    </row>
    <row r="53" spans="1:4" ht="15.6" x14ac:dyDescent="0.3">
      <c r="A53" s="190"/>
      <c r="B53" s="190"/>
      <c r="C53" s="190"/>
      <c r="D53" s="190"/>
    </row>
    <row r="54" spans="1:4" ht="15.6" x14ac:dyDescent="0.3">
      <c r="A54" s="190"/>
      <c r="B54" s="190"/>
      <c r="C54" s="190"/>
      <c r="D54" s="190"/>
    </row>
    <row r="55" spans="1:4" ht="15.6" x14ac:dyDescent="0.3">
      <c r="A55" s="190"/>
      <c r="B55" s="190"/>
      <c r="C55" s="190"/>
      <c r="D55" s="190"/>
    </row>
    <row r="56" spans="1:4" ht="15.6" x14ac:dyDescent="0.3">
      <c r="A56" s="190"/>
      <c r="B56" s="190"/>
      <c r="C56" s="190"/>
      <c r="D56" s="190"/>
    </row>
    <row r="57" spans="1:4" ht="15.6" x14ac:dyDescent="0.3">
      <c r="A57" s="190"/>
      <c r="B57" s="190"/>
      <c r="C57" s="190"/>
      <c r="D57" s="190"/>
    </row>
    <row r="58" spans="1:4" ht="15.6" x14ac:dyDescent="0.3">
      <c r="A58" s="190"/>
      <c r="B58" s="190"/>
      <c r="C58" s="190"/>
      <c r="D58" s="190"/>
    </row>
    <row r="59" spans="1:4" ht="15.6" x14ac:dyDescent="0.3">
      <c r="A59" s="190"/>
      <c r="B59" s="190"/>
      <c r="C59" s="190"/>
      <c r="D59" s="190"/>
    </row>
    <row r="60" spans="1:4" ht="15.6" x14ac:dyDescent="0.3">
      <c r="A60" s="190"/>
      <c r="B60" s="190"/>
      <c r="C60" s="190"/>
      <c r="D60" s="190"/>
    </row>
    <row r="61" spans="1:4" ht="15.75" x14ac:dyDescent="0.25">
      <c r="A61" s="190"/>
      <c r="B61" s="190"/>
      <c r="C61" s="190"/>
      <c r="D61" s="190"/>
    </row>
    <row r="62" spans="1:4" ht="18.75" customHeight="1" x14ac:dyDescent="0.25">
      <c r="A62" s="196"/>
      <c r="B62" s="196"/>
      <c r="C62" s="196"/>
      <c r="D62" s="196"/>
    </row>
    <row r="63" spans="1:4" ht="15.75" x14ac:dyDescent="0.25">
      <c r="A63" s="196"/>
      <c r="B63" s="196"/>
      <c r="C63" s="196"/>
      <c r="D63" s="196"/>
    </row>
    <row r="64" spans="1:4" ht="15.75" x14ac:dyDescent="0.25">
      <c r="A64" s="196"/>
      <c r="B64" s="196"/>
      <c r="C64" s="196"/>
      <c r="D64" s="196"/>
    </row>
    <row r="65" spans="1:4" ht="18.75" x14ac:dyDescent="0.25">
      <c r="A65" s="204" t="s">
        <v>124</v>
      </c>
      <c r="B65" s="198"/>
      <c r="C65" s="197"/>
      <c r="D65" s="201">
        <f>SUM(D66:D88)</f>
        <v>0</v>
      </c>
    </row>
    <row r="66" spans="1:4" ht="18.75" x14ac:dyDescent="0.25">
      <c r="A66" s="81"/>
      <c r="B66" s="62"/>
      <c r="C66" s="81"/>
      <c r="D66" s="125"/>
    </row>
    <row r="67" spans="1:4" ht="18.75" x14ac:dyDescent="0.25">
      <c r="A67" s="81"/>
      <c r="B67" s="62"/>
      <c r="C67" s="81"/>
      <c r="D67" s="125"/>
    </row>
    <row r="68" spans="1:4" ht="18.75" x14ac:dyDescent="0.25">
      <c r="A68" s="81"/>
      <c r="B68" s="62"/>
      <c r="C68" s="81"/>
      <c r="D68" s="125"/>
    </row>
    <row r="69" spans="1:4" ht="18.75" x14ac:dyDescent="0.25">
      <c r="A69" s="81"/>
      <c r="B69" s="62"/>
      <c r="C69" s="81"/>
      <c r="D69" s="125"/>
    </row>
    <row r="70" spans="1:4" ht="18.75" x14ac:dyDescent="0.25">
      <c r="A70" s="81"/>
      <c r="B70" s="62"/>
      <c r="C70" s="81"/>
      <c r="D70" s="125"/>
    </row>
    <row r="71" spans="1:4" ht="18.75" x14ac:dyDescent="0.25">
      <c r="A71" s="81"/>
      <c r="B71" s="62"/>
      <c r="C71" s="81"/>
      <c r="D71" s="125"/>
    </row>
    <row r="72" spans="1:4" ht="18.75" x14ac:dyDescent="0.25">
      <c r="A72" s="81"/>
      <c r="B72" s="125"/>
      <c r="C72" s="81"/>
      <c r="D72" s="125"/>
    </row>
    <row r="73" spans="1:4" ht="18.75" x14ac:dyDescent="0.25">
      <c r="A73" s="81"/>
      <c r="B73" s="125"/>
      <c r="C73" s="81"/>
      <c r="D73" s="125"/>
    </row>
    <row r="74" spans="1:4" ht="18.75" x14ac:dyDescent="0.25">
      <c r="A74" s="81"/>
      <c r="B74" s="125"/>
      <c r="C74" s="81"/>
      <c r="D74" s="125"/>
    </row>
    <row r="75" spans="1:4" ht="18.75" x14ac:dyDescent="0.25">
      <c r="A75" s="81"/>
      <c r="B75" s="125"/>
      <c r="C75" s="81"/>
      <c r="D75" s="125"/>
    </row>
    <row r="76" spans="1:4" ht="18.75" x14ac:dyDescent="0.25">
      <c r="A76" s="81"/>
      <c r="B76" s="125"/>
      <c r="C76" s="81"/>
      <c r="D76" s="125"/>
    </row>
    <row r="77" spans="1:4" ht="18.75" x14ac:dyDescent="0.25">
      <c r="A77" s="81"/>
      <c r="B77" s="125"/>
      <c r="C77" s="81"/>
      <c r="D77" s="125"/>
    </row>
    <row r="78" spans="1:4" ht="18.75" x14ac:dyDescent="0.25">
      <c r="A78" s="81"/>
      <c r="B78" s="125"/>
      <c r="C78" s="81"/>
      <c r="D78" s="125"/>
    </row>
    <row r="79" spans="1:4" ht="18.75" x14ac:dyDescent="0.25">
      <c r="A79" s="81"/>
      <c r="B79" s="125"/>
      <c r="C79" s="81"/>
      <c r="D79" s="125"/>
    </row>
    <row r="80" spans="1:4" ht="18.75" x14ac:dyDescent="0.25">
      <c r="A80" s="81"/>
      <c r="B80" s="125"/>
      <c r="C80" s="81"/>
      <c r="D80" s="125"/>
    </row>
    <row r="81" spans="1:4" ht="18.75" x14ac:dyDescent="0.25">
      <c r="A81" s="81"/>
      <c r="B81" s="125"/>
      <c r="C81" s="81"/>
      <c r="D81" s="125"/>
    </row>
    <row r="82" spans="1:4" ht="18.75" x14ac:dyDescent="0.25">
      <c r="A82" s="81"/>
      <c r="B82" s="125"/>
      <c r="C82" s="81"/>
      <c r="D82" s="125"/>
    </row>
    <row r="83" spans="1:4" ht="18.75" x14ac:dyDescent="0.25">
      <c r="A83" s="81"/>
      <c r="B83" s="125"/>
      <c r="C83" s="81"/>
      <c r="D83" s="125"/>
    </row>
    <row r="84" spans="1:4" ht="18.75" x14ac:dyDescent="0.25">
      <c r="A84" s="81"/>
      <c r="B84" s="125"/>
      <c r="C84" s="81"/>
      <c r="D84" s="125"/>
    </row>
    <row r="85" spans="1:4" ht="18.75" x14ac:dyDescent="0.25">
      <c r="A85" s="81"/>
      <c r="B85" s="125"/>
      <c r="C85" s="81"/>
      <c r="D85" s="125"/>
    </row>
    <row r="86" spans="1:4" ht="18.75" x14ac:dyDescent="0.25">
      <c r="A86" s="81"/>
      <c r="B86" s="125"/>
      <c r="C86" s="81"/>
      <c r="D86" s="125"/>
    </row>
    <row r="87" spans="1:4" ht="18.75" x14ac:dyDescent="0.25">
      <c r="A87" s="81"/>
      <c r="B87" s="62"/>
      <c r="C87" s="81"/>
      <c r="D87" s="125"/>
    </row>
    <row r="88" spans="1:4" ht="18.75" x14ac:dyDescent="0.25">
      <c r="A88" s="81"/>
      <c r="B88" s="62"/>
      <c r="C88" s="81"/>
      <c r="D88" s="125"/>
    </row>
    <row r="89" spans="1:4" ht="18.75" x14ac:dyDescent="0.25">
      <c r="A89" s="205" t="s">
        <v>258</v>
      </c>
      <c r="B89" s="200"/>
      <c r="C89" s="199"/>
      <c r="D89" s="202">
        <f>SUM(D90:D100)</f>
        <v>0</v>
      </c>
    </row>
    <row r="90" spans="1:4" ht="18.75" x14ac:dyDescent="0.25">
      <c r="A90" s="81"/>
      <c r="B90" s="62"/>
      <c r="C90" s="81"/>
      <c r="D90" s="21"/>
    </row>
    <row r="91" spans="1:4" ht="18.75" x14ac:dyDescent="0.25">
      <c r="A91" s="81"/>
      <c r="B91" s="62"/>
      <c r="C91" s="81"/>
      <c r="D91" s="21"/>
    </row>
    <row r="92" spans="1:4" ht="18.75" x14ac:dyDescent="0.25">
      <c r="A92" s="81"/>
      <c r="B92" s="62"/>
      <c r="C92" s="81"/>
      <c r="D92" s="21"/>
    </row>
    <row r="93" spans="1:4" ht="18.75" x14ac:dyDescent="0.25">
      <c r="A93" s="81"/>
      <c r="B93" s="125"/>
      <c r="C93" s="81"/>
      <c r="D93" s="21"/>
    </row>
    <row r="94" spans="1:4" ht="18.75" x14ac:dyDescent="0.25">
      <c r="A94" s="81"/>
      <c r="B94" s="125"/>
      <c r="C94" s="81"/>
      <c r="D94" s="21"/>
    </row>
    <row r="95" spans="1:4" ht="18.75" x14ac:dyDescent="0.25">
      <c r="A95" s="81"/>
      <c r="B95" s="125"/>
      <c r="C95" s="81"/>
      <c r="D95" s="21"/>
    </row>
    <row r="96" spans="1:4" ht="18.75" x14ac:dyDescent="0.25">
      <c r="A96" s="81"/>
      <c r="B96" s="125"/>
      <c r="C96" s="81"/>
      <c r="D96" s="21"/>
    </row>
    <row r="97" spans="1:4" ht="18.75" x14ac:dyDescent="0.25">
      <c r="A97" s="81"/>
      <c r="B97" s="62"/>
      <c r="C97" s="81"/>
      <c r="D97" s="21"/>
    </row>
    <row r="98" spans="1:4" ht="18.75" x14ac:dyDescent="0.25">
      <c r="A98" s="81"/>
      <c r="B98" s="62"/>
      <c r="C98" s="81"/>
      <c r="D98" s="21"/>
    </row>
    <row r="99" spans="1:4" ht="18.75" x14ac:dyDescent="0.25">
      <c r="A99" s="81"/>
      <c r="B99" s="62"/>
      <c r="C99" s="81"/>
      <c r="D99" s="21"/>
    </row>
    <row r="100" spans="1:4" ht="18.75" x14ac:dyDescent="0.25">
      <c r="A100" s="81"/>
      <c r="B100" s="62"/>
      <c r="C100" s="81"/>
      <c r="D100" s="21"/>
    </row>
    <row r="101" spans="1:4" ht="18.75" x14ac:dyDescent="0.25">
      <c r="A101" s="205" t="s">
        <v>259</v>
      </c>
      <c r="B101" s="200"/>
      <c r="C101" s="199"/>
      <c r="D101" s="202">
        <f>SUM(D102:D106)</f>
        <v>0</v>
      </c>
    </row>
    <row r="102" spans="1:4" ht="18.75" x14ac:dyDescent="0.25">
      <c r="A102" s="81"/>
      <c r="B102" s="62"/>
      <c r="C102" s="81"/>
      <c r="D102" s="21"/>
    </row>
    <row r="103" spans="1:4" ht="18.75" x14ac:dyDescent="0.25">
      <c r="A103" s="81"/>
      <c r="B103" s="62"/>
      <c r="C103" s="81"/>
      <c r="D103" s="21"/>
    </row>
    <row r="104" spans="1:4" ht="18.75" x14ac:dyDescent="0.25">
      <c r="A104" s="81"/>
      <c r="B104" s="62"/>
      <c r="C104" s="81"/>
      <c r="D104" s="21"/>
    </row>
    <row r="105" spans="1:4" ht="18.75" x14ac:dyDescent="0.25">
      <c r="A105" s="81"/>
      <c r="B105" s="62"/>
      <c r="C105" s="81"/>
      <c r="D105" s="21"/>
    </row>
    <row r="106" spans="1:4" ht="18.75" x14ac:dyDescent="0.25">
      <c r="A106" s="81"/>
      <c r="B106" s="62"/>
      <c r="C106" s="81"/>
      <c r="D106" s="21"/>
    </row>
    <row r="107" spans="1:4" ht="18.75" x14ac:dyDescent="0.25">
      <c r="A107" s="205" t="s">
        <v>255</v>
      </c>
      <c r="B107" s="200"/>
      <c r="C107" s="199"/>
      <c r="D107" s="202">
        <f>SUM(D108:D111)</f>
        <v>0</v>
      </c>
    </row>
    <row r="108" spans="1:4" ht="18.75" x14ac:dyDescent="0.25">
      <c r="A108" s="81"/>
      <c r="B108" s="62"/>
      <c r="C108" s="81"/>
      <c r="D108" s="21"/>
    </row>
    <row r="109" spans="1:4" ht="18.75" x14ac:dyDescent="0.25">
      <c r="A109" s="81"/>
      <c r="B109" s="62"/>
      <c r="C109" s="81"/>
      <c r="D109" s="21"/>
    </row>
    <row r="110" spans="1:4" ht="18.75" x14ac:dyDescent="0.25">
      <c r="A110" s="81"/>
      <c r="B110" s="62"/>
      <c r="C110" s="81"/>
      <c r="D110" s="21"/>
    </row>
    <row r="111" spans="1:4" ht="18.75" x14ac:dyDescent="0.25">
      <c r="A111" s="81"/>
      <c r="B111" s="62"/>
      <c r="C111" s="81"/>
      <c r="D111" s="21"/>
    </row>
    <row r="112" spans="1:4" ht="18.75" x14ac:dyDescent="0.25">
      <c r="A112" s="205" t="s">
        <v>256</v>
      </c>
      <c r="B112" s="200"/>
      <c r="C112" s="199"/>
      <c r="D112" s="202">
        <f>SUM(D113:D121)</f>
        <v>0</v>
      </c>
    </row>
    <row r="113" spans="1:4" ht="18.75" x14ac:dyDescent="0.25">
      <c r="A113" s="81"/>
      <c r="B113" s="62"/>
      <c r="C113" s="81"/>
      <c r="D113" s="21"/>
    </row>
    <row r="114" spans="1:4" ht="18.75" x14ac:dyDescent="0.25">
      <c r="A114" s="81"/>
      <c r="B114" s="62"/>
      <c r="C114" s="81"/>
      <c r="D114" s="21"/>
    </row>
    <row r="115" spans="1:4" ht="18.75" x14ac:dyDescent="0.25">
      <c r="A115" s="81"/>
      <c r="B115" s="62"/>
      <c r="C115" s="81"/>
      <c r="D115" s="21"/>
    </row>
    <row r="116" spans="1:4" ht="18.75" x14ac:dyDescent="0.25">
      <c r="A116" s="81"/>
      <c r="B116" s="62"/>
      <c r="C116" s="81"/>
      <c r="D116" s="21"/>
    </row>
    <row r="117" spans="1:4" ht="18.75" x14ac:dyDescent="0.25">
      <c r="A117" s="81"/>
      <c r="B117" s="62"/>
      <c r="C117" s="81"/>
      <c r="D117" s="21"/>
    </row>
    <row r="118" spans="1:4" ht="18.75" x14ac:dyDescent="0.25">
      <c r="A118" s="81"/>
      <c r="B118" s="62"/>
      <c r="C118" s="81"/>
      <c r="D118" s="21"/>
    </row>
    <row r="119" spans="1:4" ht="18.75" x14ac:dyDescent="0.25">
      <c r="A119" s="81"/>
      <c r="B119" s="62"/>
      <c r="C119" s="81"/>
      <c r="D119" s="21"/>
    </row>
    <row r="120" spans="1:4" ht="18.75" x14ac:dyDescent="0.25">
      <c r="A120" s="81"/>
      <c r="B120" s="62"/>
      <c r="C120" s="81"/>
      <c r="D120" s="21"/>
    </row>
    <row r="121" spans="1:4" ht="18.75" x14ac:dyDescent="0.25">
      <c r="A121" s="81"/>
      <c r="B121" s="62"/>
      <c r="C121" s="81"/>
      <c r="D121" s="21"/>
    </row>
  </sheetData>
  <sheetProtection password="DF93" sheet="1" objects="1" scenarios="1" sort="0" autoFilter="0" pivotTables="0"/>
  <pageMargins left="0.7" right="0.7" top="0.75" bottom="0.75" header="0.3" footer="0.3"/>
  <pageSetup paperSize="9" scale="95" orientation="landscape" r:id="rId1"/>
  <rowBreaks count="1" manualBreakCount="1">
    <brk id="2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64" zoomScaleNormal="80" zoomScaleSheetLayoutView="100" workbookViewId="0">
      <selection activeCell="B97" sqref="B97:I97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30" t="s">
        <v>101</v>
      </c>
      <c r="B1" s="330"/>
      <c r="C1" s="330"/>
      <c r="D1" s="330"/>
      <c r="E1" s="330"/>
      <c r="F1" s="330"/>
      <c r="G1" s="330"/>
      <c r="H1" s="330"/>
      <c r="I1" s="330"/>
      <c r="J1" s="330"/>
      <c r="K1" s="166"/>
      <c r="L1" s="166"/>
    </row>
    <row r="2" spans="1:12" s="5" customFormat="1" ht="37.5" customHeight="1" x14ac:dyDescent="0.25">
      <c r="A2" s="335" t="s">
        <v>62</v>
      </c>
      <c r="B2" s="329" t="s">
        <v>55</v>
      </c>
      <c r="C2" s="329" t="s">
        <v>56</v>
      </c>
      <c r="D2" s="329"/>
      <c r="E2" s="329" t="s">
        <v>57</v>
      </c>
      <c r="F2" s="329" t="s">
        <v>58</v>
      </c>
      <c r="G2" s="331" t="s">
        <v>63</v>
      </c>
      <c r="H2" s="332"/>
      <c r="I2" s="333"/>
      <c r="J2" s="329" t="s">
        <v>64</v>
      </c>
      <c r="K2" s="331" t="s">
        <v>250</v>
      </c>
      <c r="L2" s="331" t="s">
        <v>223</v>
      </c>
    </row>
    <row r="3" spans="1:12" s="5" customFormat="1" ht="57.75" customHeight="1" x14ac:dyDescent="0.25">
      <c r="A3" s="335"/>
      <c r="B3" s="329"/>
      <c r="C3" s="27" t="s">
        <v>59</v>
      </c>
      <c r="D3" s="27" t="s">
        <v>90</v>
      </c>
      <c r="E3" s="329"/>
      <c r="F3" s="329"/>
      <c r="G3" s="165" t="s">
        <v>65</v>
      </c>
      <c r="H3" s="165" t="s">
        <v>249</v>
      </c>
      <c r="I3" s="165" t="s">
        <v>66</v>
      </c>
      <c r="J3" s="329"/>
      <c r="K3" s="331"/>
      <c r="L3" s="331"/>
    </row>
    <row r="4" spans="1:12" s="5" customFormat="1" ht="75" customHeight="1" x14ac:dyDescent="0.25">
      <c r="A4" s="70" t="s">
        <v>67</v>
      </c>
      <c r="B4" s="29" t="s">
        <v>60</v>
      </c>
      <c r="C4" s="29">
        <f>SUM(C5,C12,C21)</f>
        <v>3</v>
      </c>
      <c r="D4" s="29">
        <f>SUM(D5,D12,D21)</f>
        <v>3</v>
      </c>
      <c r="E4" s="127"/>
      <c r="F4" s="29"/>
      <c r="G4" s="29">
        <f t="shared" ref="G4:L4" si="0">SUM(G5,G12,G21)</f>
        <v>72</v>
      </c>
      <c r="H4" s="127">
        <f t="shared" si="0"/>
        <v>0</v>
      </c>
      <c r="I4" s="127">
        <f t="shared" si="0"/>
        <v>2480</v>
      </c>
      <c r="J4" s="126">
        <f t="shared" si="0"/>
        <v>0</v>
      </c>
      <c r="K4" s="126">
        <f t="shared" si="0"/>
        <v>0</v>
      </c>
      <c r="L4" s="126">
        <f t="shared" si="0"/>
        <v>0</v>
      </c>
    </row>
    <row r="5" spans="1:12" s="5" customFormat="1" ht="21.6" customHeight="1" x14ac:dyDescent="0.25">
      <c r="A5" s="67"/>
      <c r="B5" s="173" t="s">
        <v>251</v>
      </c>
      <c r="C5" s="174">
        <v>0</v>
      </c>
      <c r="D5" s="174">
        <v>0</v>
      </c>
      <c r="E5" s="175"/>
      <c r="F5" s="176"/>
      <c r="G5" s="174">
        <f t="shared" ref="G5:L5" si="1">SUM(G6:G11)</f>
        <v>0</v>
      </c>
      <c r="H5" s="174">
        <f t="shared" si="1"/>
        <v>0</v>
      </c>
      <c r="I5" s="174">
        <f t="shared" si="1"/>
        <v>0</v>
      </c>
      <c r="J5" s="176">
        <f t="shared" si="1"/>
        <v>0</v>
      </c>
      <c r="K5" s="176">
        <f t="shared" si="1"/>
        <v>0</v>
      </c>
      <c r="L5" s="177">
        <f t="shared" si="1"/>
        <v>0</v>
      </c>
    </row>
    <row r="6" spans="1:12" s="5" customFormat="1" ht="18" x14ac:dyDescent="0.3">
      <c r="A6" s="67"/>
      <c r="B6" s="81"/>
      <c r="C6" s="66"/>
      <c r="D6" s="66"/>
      <c r="E6" s="124"/>
      <c r="F6" s="62"/>
      <c r="G6" s="21"/>
      <c r="H6" s="21"/>
      <c r="I6" s="21"/>
      <c r="J6" s="170"/>
      <c r="K6" s="170"/>
      <c r="L6" s="170"/>
    </row>
    <row r="7" spans="1:12" s="5" customFormat="1" ht="18" x14ac:dyDescent="0.3">
      <c r="A7" s="67"/>
      <c r="B7" s="81"/>
      <c r="C7" s="66"/>
      <c r="D7" s="66"/>
      <c r="E7" s="124"/>
      <c r="F7" s="125"/>
      <c r="G7" s="21"/>
      <c r="H7" s="21"/>
      <c r="I7" s="21"/>
      <c r="J7" s="170"/>
      <c r="K7" s="170"/>
      <c r="L7" s="170"/>
    </row>
    <row r="8" spans="1:12" s="5" customFormat="1" ht="18" x14ac:dyDescent="0.3">
      <c r="A8" s="67"/>
      <c r="B8" s="81"/>
      <c r="C8" s="66"/>
      <c r="D8" s="66"/>
      <c r="E8" s="124"/>
      <c r="F8" s="125"/>
      <c r="G8" s="21"/>
      <c r="H8" s="21"/>
      <c r="I8" s="21"/>
      <c r="J8" s="170"/>
      <c r="K8" s="170"/>
      <c r="L8" s="170"/>
    </row>
    <row r="9" spans="1:12" s="5" customFormat="1" ht="18" x14ac:dyDescent="0.3">
      <c r="A9" s="67"/>
      <c r="B9" s="81"/>
      <c r="C9" s="66"/>
      <c r="D9" s="66"/>
      <c r="E9" s="124"/>
      <c r="F9" s="125"/>
      <c r="G9" s="21"/>
      <c r="H9" s="21"/>
      <c r="I9" s="21"/>
      <c r="J9" s="170"/>
      <c r="K9" s="170"/>
      <c r="L9" s="170"/>
    </row>
    <row r="10" spans="1:12" s="5" customFormat="1" ht="18" x14ac:dyDescent="0.3">
      <c r="A10" s="67"/>
      <c r="B10" s="81"/>
      <c r="C10" s="66"/>
      <c r="D10" s="66"/>
      <c r="E10" s="124"/>
      <c r="F10" s="125"/>
      <c r="G10" s="21"/>
      <c r="H10" s="21"/>
      <c r="I10" s="21"/>
      <c r="J10" s="170"/>
      <c r="K10" s="170"/>
      <c r="L10" s="170"/>
    </row>
    <row r="11" spans="1:12" s="5" customFormat="1" ht="18" x14ac:dyDescent="0.3">
      <c r="A11" s="67"/>
      <c r="B11" s="81"/>
      <c r="C11" s="66"/>
      <c r="D11" s="66"/>
      <c r="E11" s="124"/>
      <c r="F11" s="125"/>
      <c r="G11" s="21"/>
      <c r="H11" s="21"/>
      <c r="I11" s="21"/>
      <c r="J11" s="170"/>
      <c r="K11" s="170"/>
      <c r="L11" s="170"/>
    </row>
    <row r="12" spans="1:12" s="5" customFormat="1" x14ac:dyDescent="0.25">
      <c r="A12" s="67"/>
      <c r="B12" s="173" t="s">
        <v>252</v>
      </c>
      <c r="C12" s="174">
        <f>SUM(C13:C20)</f>
        <v>2</v>
      </c>
      <c r="D12" s="174">
        <f>SUM(D13:D20)</f>
        <v>2</v>
      </c>
      <c r="E12" s="175"/>
      <c r="F12" s="176"/>
      <c r="G12" s="174">
        <f t="shared" ref="G12:L12" si="2">SUM(G13:G20)</f>
        <v>52</v>
      </c>
      <c r="H12" s="174">
        <f t="shared" si="2"/>
        <v>0</v>
      </c>
      <c r="I12" s="174">
        <f t="shared" si="2"/>
        <v>2000</v>
      </c>
      <c r="J12" s="176">
        <f t="shared" si="2"/>
        <v>0</v>
      </c>
      <c r="K12" s="176">
        <f t="shared" si="2"/>
        <v>0</v>
      </c>
      <c r="L12" s="177">
        <f t="shared" si="2"/>
        <v>0</v>
      </c>
    </row>
    <row r="13" spans="1:12" s="5" customFormat="1" ht="56.25" x14ac:dyDescent="0.25">
      <c r="A13" s="67"/>
      <c r="B13" s="81" t="s">
        <v>400</v>
      </c>
      <c r="C13" s="66">
        <v>1</v>
      </c>
      <c r="D13" s="66">
        <v>1</v>
      </c>
      <c r="E13" s="124" t="s">
        <v>401</v>
      </c>
      <c r="F13" s="62" t="s">
        <v>402</v>
      </c>
      <c r="G13" s="21">
        <v>17</v>
      </c>
      <c r="H13" s="21"/>
      <c r="I13" s="21">
        <v>800</v>
      </c>
      <c r="J13" s="170"/>
      <c r="K13" s="170"/>
      <c r="L13" s="170"/>
    </row>
    <row r="14" spans="1:12" s="5" customFormat="1" ht="56.25" x14ac:dyDescent="0.25">
      <c r="A14" s="67"/>
      <c r="B14" s="81" t="s">
        <v>403</v>
      </c>
      <c r="C14" s="66">
        <v>1</v>
      </c>
      <c r="D14" s="66">
        <v>1</v>
      </c>
      <c r="E14" s="124" t="s">
        <v>401</v>
      </c>
      <c r="F14" s="125" t="s">
        <v>404</v>
      </c>
      <c r="G14" s="21">
        <v>35</v>
      </c>
      <c r="H14" s="21"/>
      <c r="I14" s="21">
        <v>1200</v>
      </c>
      <c r="J14" s="170"/>
      <c r="K14" s="170"/>
      <c r="L14" s="170"/>
    </row>
    <row r="15" spans="1:12" s="5" customFormat="1" ht="18" x14ac:dyDescent="0.3">
      <c r="A15" s="67"/>
      <c r="B15" s="81"/>
      <c r="C15" s="66"/>
      <c r="D15" s="66"/>
      <c r="E15" s="124"/>
      <c r="F15" s="125"/>
      <c r="G15" s="21"/>
      <c r="H15" s="21"/>
      <c r="I15" s="21"/>
      <c r="J15" s="170"/>
      <c r="K15" s="170"/>
      <c r="L15" s="170"/>
    </row>
    <row r="16" spans="1:12" s="5" customFormat="1" ht="18" x14ac:dyDescent="0.3">
      <c r="A16" s="67"/>
      <c r="B16" s="81"/>
      <c r="C16" s="66"/>
      <c r="D16" s="66"/>
      <c r="E16" s="124"/>
      <c r="F16" s="62"/>
      <c r="G16" s="21"/>
      <c r="H16" s="21"/>
      <c r="I16" s="21"/>
      <c r="J16" s="170"/>
      <c r="K16" s="170"/>
      <c r="L16" s="170"/>
    </row>
    <row r="17" spans="1:12" s="5" customFormat="1" ht="18" x14ac:dyDescent="0.3">
      <c r="A17" s="67"/>
      <c r="B17" s="81"/>
      <c r="C17" s="66"/>
      <c r="D17" s="66"/>
      <c r="E17" s="124"/>
      <c r="F17" s="125"/>
      <c r="G17" s="21"/>
      <c r="H17" s="21"/>
      <c r="I17" s="21"/>
      <c r="J17" s="170"/>
      <c r="K17" s="170"/>
      <c r="L17" s="170"/>
    </row>
    <row r="18" spans="1:12" s="5" customFormat="1" ht="18" x14ac:dyDescent="0.3">
      <c r="A18" s="67"/>
      <c r="B18" s="81"/>
      <c r="C18" s="66"/>
      <c r="D18" s="66"/>
      <c r="E18" s="124"/>
      <c r="F18" s="62"/>
      <c r="G18" s="21"/>
      <c r="H18" s="21"/>
      <c r="I18" s="21"/>
      <c r="J18" s="170"/>
      <c r="K18" s="170"/>
      <c r="L18" s="170"/>
    </row>
    <row r="19" spans="1:12" s="5" customFormat="1" ht="18" x14ac:dyDescent="0.3">
      <c r="A19" s="67"/>
      <c r="B19" s="81"/>
      <c r="C19" s="66"/>
      <c r="D19" s="66"/>
      <c r="E19" s="124"/>
      <c r="F19" s="125"/>
      <c r="G19" s="21"/>
      <c r="H19" s="21"/>
      <c r="I19" s="21"/>
      <c r="J19" s="170"/>
      <c r="K19" s="170"/>
      <c r="L19" s="170"/>
    </row>
    <row r="20" spans="1:12" s="5" customFormat="1" ht="18" x14ac:dyDescent="0.3">
      <c r="A20" s="67"/>
      <c r="B20" s="81"/>
      <c r="C20" s="66"/>
      <c r="D20" s="66"/>
      <c r="E20" s="124"/>
      <c r="F20" s="125"/>
      <c r="G20" s="21"/>
      <c r="H20" s="21"/>
      <c r="I20" s="21"/>
      <c r="J20" s="170"/>
      <c r="K20" s="170"/>
      <c r="L20" s="170"/>
    </row>
    <row r="21" spans="1:12" s="5" customFormat="1" x14ac:dyDescent="0.25">
      <c r="A21" s="67"/>
      <c r="B21" s="173" t="s">
        <v>253</v>
      </c>
      <c r="C21" s="174">
        <f>SUM(C22:C28)</f>
        <v>1</v>
      </c>
      <c r="D21" s="174">
        <f>SUM(D22:D28)</f>
        <v>1</v>
      </c>
      <c r="E21" s="175"/>
      <c r="F21" s="176"/>
      <c r="G21" s="174">
        <f t="shared" ref="G21:L21" si="3">SUM(G22:G28)</f>
        <v>20</v>
      </c>
      <c r="H21" s="174">
        <f t="shared" si="3"/>
        <v>0</v>
      </c>
      <c r="I21" s="174">
        <f t="shared" si="3"/>
        <v>480</v>
      </c>
      <c r="J21" s="176">
        <f t="shared" si="3"/>
        <v>0</v>
      </c>
      <c r="K21" s="176">
        <f t="shared" si="3"/>
        <v>0</v>
      </c>
      <c r="L21" s="177">
        <f t="shared" si="3"/>
        <v>0</v>
      </c>
    </row>
    <row r="22" spans="1:12" s="5" customFormat="1" ht="56.25" x14ac:dyDescent="0.25">
      <c r="A22" s="67"/>
      <c r="B22" s="178" t="s">
        <v>343</v>
      </c>
      <c r="C22" s="179">
        <v>1</v>
      </c>
      <c r="D22" s="179">
        <v>1</v>
      </c>
      <c r="E22" s="180" t="s">
        <v>405</v>
      </c>
      <c r="F22" s="181" t="s">
        <v>406</v>
      </c>
      <c r="G22" s="179">
        <v>20</v>
      </c>
      <c r="H22" s="179">
        <v>0</v>
      </c>
      <c r="I22" s="179">
        <v>480</v>
      </c>
      <c r="J22" s="182"/>
      <c r="K22" s="182"/>
      <c r="L22" s="183"/>
    </row>
    <row r="23" spans="1:12" s="5" customFormat="1" x14ac:dyDescent="0.25">
      <c r="A23" s="67"/>
      <c r="B23" s="178"/>
      <c r="C23" s="179"/>
      <c r="D23" s="179"/>
      <c r="E23" s="180"/>
      <c r="F23" s="181"/>
      <c r="G23" s="179"/>
      <c r="H23" s="179"/>
      <c r="I23" s="179"/>
      <c r="J23" s="182"/>
      <c r="K23" s="182"/>
      <c r="L23" s="183"/>
    </row>
    <row r="24" spans="1:12" s="5" customFormat="1" x14ac:dyDescent="0.25">
      <c r="A24" s="67"/>
      <c r="B24" s="178"/>
      <c r="C24" s="179"/>
      <c r="D24" s="179"/>
      <c r="E24" s="180"/>
      <c r="F24" s="181"/>
      <c r="G24" s="179"/>
      <c r="H24" s="179"/>
      <c r="I24" s="179"/>
      <c r="J24" s="182"/>
      <c r="K24" s="182"/>
      <c r="L24" s="183"/>
    </row>
    <row r="25" spans="1:12" s="5" customFormat="1" x14ac:dyDescent="0.25">
      <c r="A25" s="67"/>
      <c r="B25" s="178"/>
      <c r="C25" s="179"/>
      <c r="D25" s="179"/>
      <c r="E25" s="180"/>
      <c r="F25" s="181"/>
      <c r="G25" s="179"/>
      <c r="H25" s="179"/>
      <c r="I25" s="179"/>
      <c r="J25" s="182"/>
      <c r="K25" s="182"/>
      <c r="L25" s="183"/>
    </row>
    <row r="26" spans="1:12" s="5" customFormat="1" x14ac:dyDescent="0.25">
      <c r="A26" s="67"/>
      <c r="B26" s="81"/>
      <c r="C26" s="66"/>
      <c r="D26" s="66"/>
      <c r="E26" s="124"/>
      <c r="F26" s="62"/>
      <c r="G26" s="21"/>
      <c r="H26" s="21"/>
      <c r="I26" s="21"/>
      <c r="J26" s="170"/>
      <c r="K26" s="170"/>
      <c r="L26" s="170"/>
    </row>
    <row r="27" spans="1:12" s="5" customFormat="1" x14ac:dyDescent="0.25">
      <c r="A27" s="67"/>
      <c r="B27" s="81"/>
      <c r="C27" s="66"/>
      <c r="D27" s="66"/>
      <c r="E27" s="124"/>
      <c r="F27" s="62"/>
      <c r="G27" s="21"/>
      <c r="H27" s="21"/>
      <c r="I27" s="21"/>
      <c r="J27" s="170"/>
      <c r="K27" s="170"/>
      <c r="L27" s="170"/>
    </row>
    <row r="28" spans="1:12" x14ac:dyDescent="0.25">
      <c r="A28" s="67"/>
      <c r="B28" s="81"/>
      <c r="C28" s="66"/>
      <c r="D28" s="66"/>
      <c r="E28" s="125"/>
      <c r="F28" s="62"/>
      <c r="G28" s="21"/>
      <c r="H28" s="21"/>
      <c r="I28" s="21"/>
      <c r="J28" s="170"/>
      <c r="K28" s="170"/>
      <c r="L28" s="170"/>
    </row>
    <row r="29" spans="1:12" s="5" customFormat="1" ht="75" customHeight="1" x14ac:dyDescent="0.25">
      <c r="A29" s="70" t="s">
        <v>68</v>
      </c>
      <c r="B29" s="29" t="s">
        <v>61</v>
      </c>
      <c r="C29" s="29">
        <f>SUM(C30,C35,C41)</f>
        <v>2</v>
      </c>
      <c r="D29" s="29">
        <f>SUM(D30,D35,D41)</f>
        <v>2</v>
      </c>
      <c r="E29" s="127"/>
      <c r="F29" s="68"/>
      <c r="G29" s="127">
        <f>SUM(G30,G35,G41)</f>
        <v>45</v>
      </c>
      <c r="H29" s="127">
        <f>SUM(H30,H35,H41)</f>
        <v>0</v>
      </c>
      <c r="I29" s="127">
        <f>SUM(I30,I35,I41)</f>
        <v>880</v>
      </c>
      <c r="J29" s="126">
        <f>SUM(J30,J35,J41)</f>
        <v>0</v>
      </c>
      <c r="K29" s="126">
        <f>SUM(K30,K35,K41)</f>
        <v>0</v>
      </c>
      <c r="L29" s="126">
        <f>SUM(K30,K35,K41)</f>
        <v>0</v>
      </c>
    </row>
    <row r="30" spans="1:12" s="5" customFormat="1" x14ac:dyDescent="0.25">
      <c r="A30" s="67"/>
      <c r="B30" s="173" t="s">
        <v>251</v>
      </c>
      <c r="C30" s="174">
        <f>SUM(C31:C34)</f>
        <v>0</v>
      </c>
      <c r="D30" s="174">
        <f>SUM(D31:D34)</f>
        <v>0</v>
      </c>
      <c r="E30" s="175"/>
      <c r="F30" s="176"/>
      <c r="G30" s="174">
        <f t="shared" ref="G30:L30" si="4">SUM(G31:G34)</f>
        <v>0</v>
      </c>
      <c r="H30" s="174">
        <f t="shared" si="4"/>
        <v>0</v>
      </c>
      <c r="I30" s="174">
        <f t="shared" si="4"/>
        <v>0</v>
      </c>
      <c r="J30" s="176">
        <f t="shared" si="4"/>
        <v>0</v>
      </c>
      <c r="K30" s="176">
        <f t="shared" si="4"/>
        <v>0</v>
      </c>
      <c r="L30" s="177">
        <f t="shared" si="4"/>
        <v>0</v>
      </c>
    </row>
    <row r="31" spans="1:12" s="5" customFormat="1" x14ac:dyDescent="0.25">
      <c r="A31" s="67"/>
      <c r="B31" s="81"/>
      <c r="C31" s="66"/>
      <c r="D31" s="66"/>
      <c r="E31" s="124"/>
      <c r="F31" s="62"/>
      <c r="G31" s="21"/>
      <c r="H31" s="21"/>
      <c r="I31" s="21"/>
      <c r="J31" s="124"/>
      <c r="K31" s="124"/>
      <c r="L31" s="124"/>
    </row>
    <row r="32" spans="1:12" s="5" customFormat="1" x14ac:dyDescent="0.25">
      <c r="A32" s="67"/>
      <c r="B32" s="81"/>
      <c r="C32" s="66"/>
      <c r="D32" s="66"/>
      <c r="E32" s="124"/>
      <c r="F32" s="62"/>
      <c r="G32" s="21"/>
      <c r="H32" s="21"/>
      <c r="I32" s="21"/>
      <c r="J32" s="124"/>
      <c r="K32" s="124"/>
      <c r="L32" s="124"/>
    </row>
    <row r="33" spans="1:12" s="5" customFormat="1" x14ac:dyDescent="0.25">
      <c r="A33" s="67"/>
      <c r="B33" s="81"/>
      <c r="C33" s="66"/>
      <c r="D33" s="66"/>
      <c r="E33" s="124"/>
      <c r="F33" s="125"/>
      <c r="G33" s="21"/>
      <c r="H33" s="21"/>
      <c r="I33" s="21"/>
      <c r="J33" s="124"/>
      <c r="K33" s="124"/>
      <c r="L33" s="124"/>
    </row>
    <row r="34" spans="1:12" s="5" customFormat="1" x14ac:dyDescent="0.25">
      <c r="A34" s="67"/>
      <c r="B34" s="81"/>
      <c r="C34" s="66"/>
      <c r="D34" s="66"/>
      <c r="E34" s="124"/>
      <c r="F34" s="125"/>
      <c r="G34" s="21"/>
      <c r="H34" s="21"/>
      <c r="I34" s="21"/>
      <c r="J34" s="124"/>
      <c r="K34" s="124"/>
      <c r="L34" s="124"/>
    </row>
    <row r="35" spans="1:12" s="5" customFormat="1" x14ac:dyDescent="0.25">
      <c r="A35" s="67"/>
      <c r="B35" s="173" t="s">
        <v>252</v>
      </c>
      <c r="C35" s="174">
        <f>SUM(C36:C40)</f>
        <v>0</v>
      </c>
      <c r="D35" s="174">
        <f>SUM(D36:D40)</f>
        <v>0</v>
      </c>
      <c r="E35" s="175"/>
      <c r="F35" s="176"/>
      <c r="G35" s="174">
        <f t="shared" ref="G35:L35" si="5">SUM(G36:G40)</f>
        <v>0</v>
      </c>
      <c r="H35" s="174">
        <f t="shared" si="5"/>
        <v>0</v>
      </c>
      <c r="I35" s="174">
        <f t="shared" si="5"/>
        <v>0</v>
      </c>
      <c r="J35" s="176">
        <f t="shared" si="5"/>
        <v>0</v>
      </c>
      <c r="K35" s="176">
        <f t="shared" si="5"/>
        <v>0</v>
      </c>
      <c r="L35" s="177">
        <f t="shared" si="5"/>
        <v>0</v>
      </c>
    </row>
    <row r="36" spans="1:12" s="5" customFormat="1" x14ac:dyDescent="0.25">
      <c r="A36" s="67"/>
      <c r="B36" s="81"/>
      <c r="C36" s="66"/>
      <c r="D36" s="66"/>
      <c r="E36" s="124"/>
      <c r="F36" s="62"/>
      <c r="G36" s="21"/>
      <c r="H36" s="21"/>
      <c r="I36" s="21"/>
      <c r="J36" s="124"/>
      <c r="K36" s="124"/>
      <c r="L36" s="124"/>
    </row>
    <row r="37" spans="1:12" s="5" customFormat="1" x14ac:dyDescent="0.25">
      <c r="A37" s="67"/>
      <c r="B37" s="81"/>
      <c r="C37" s="66"/>
      <c r="D37" s="66"/>
      <c r="E37" s="124"/>
      <c r="F37" s="125"/>
      <c r="G37" s="21"/>
      <c r="H37" s="21"/>
      <c r="I37" s="21"/>
      <c r="J37" s="124"/>
      <c r="K37" s="124"/>
      <c r="L37" s="124"/>
    </row>
    <row r="38" spans="1:12" s="5" customFormat="1" x14ac:dyDescent="0.25">
      <c r="A38" s="67"/>
      <c r="B38" s="81"/>
      <c r="C38" s="66"/>
      <c r="D38" s="66"/>
      <c r="E38" s="124"/>
      <c r="F38" s="125"/>
      <c r="G38" s="21"/>
      <c r="H38" s="21"/>
      <c r="I38" s="21"/>
      <c r="J38" s="124"/>
      <c r="K38" s="124"/>
      <c r="L38" s="124"/>
    </row>
    <row r="39" spans="1:12" s="5" customFormat="1" x14ac:dyDescent="0.25">
      <c r="A39" s="67"/>
      <c r="B39" s="81"/>
      <c r="C39" s="66"/>
      <c r="D39" s="66"/>
      <c r="E39" s="124"/>
      <c r="F39" s="125"/>
      <c r="G39" s="21"/>
      <c r="H39" s="21"/>
      <c r="I39" s="21"/>
      <c r="J39" s="124"/>
      <c r="K39" s="124"/>
      <c r="L39" s="124"/>
    </row>
    <row r="40" spans="1:12" s="5" customFormat="1" x14ac:dyDescent="0.25">
      <c r="A40" s="67"/>
      <c r="B40" s="81"/>
      <c r="C40" s="66"/>
      <c r="D40" s="66"/>
      <c r="E40" s="124"/>
      <c r="F40" s="62"/>
      <c r="G40" s="21"/>
      <c r="H40" s="21"/>
      <c r="I40" s="21"/>
      <c r="J40" s="124"/>
      <c r="K40" s="124"/>
      <c r="L40" s="124"/>
    </row>
    <row r="41" spans="1:12" s="5" customFormat="1" x14ac:dyDescent="0.25">
      <c r="A41" s="67"/>
      <c r="B41" s="173" t="s">
        <v>253</v>
      </c>
      <c r="C41" s="174">
        <f>SUM(C42:C46)</f>
        <v>2</v>
      </c>
      <c r="D41" s="174">
        <f>SUM(D42:D46)</f>
        <v>2</v>
      </c>
      <c r="E41" s="175"/>
      <c r="F41" s="176"/>
      <c r="G41" s="174">
        <f t="shared" ref="G41:L41" si="6">SUM(G42:G46)</f>
        <v>45</v>
      </c>
      <c r="H41" s="174">
        <f t="shared" si="6"/>
        <v>0</v>
      </c>
      <c r="I41" s="174">
        <f t="shared" si="6"/>
        <v>880</v>
      </c>
      <c r="J41" s="176">
        <f t="shared" si="6"/>
        <v>0</v>
      </c>
      <c r="K41" s="176">
        <f t="shared" si="6"/>
        <v>0</v>
      </c>
      <c r="L41" s="177">
        <f t="shared" si="6"/>
        <v>0</v>
      </c>
    </row>
    <row r="42" spans="1:12" s="5" customFormat="1" ht="56.25" x14ac:dyDescent="0.25">
      <c r="A42" s="67"/>
      <c r="B42" s="81" t="s">
        <v>344</v>
      </c>
      <c r="C42" s="66">
        <v>1</v>
      </c>
      <c r="D42" s="66">
        <v>1</v>
      </c>
      <c r="E42" s="124" t="s">
        <v>405</v>
      </c>
      <c r="F42" s="181" t="s">
        <v>407</v>
      </c>
      <c r="G42" s="21">
        <v>20</v>
      </c>
      <c r="H42" s="21">
        <v>0</v>
      </c>
      <c r="I42" s="21">
        <v>480</v>
      </c>
      <c r="J42" s="124"/>
      <c r="K42" s="124"/>
      <c r="L42" s="124"/>
    </row>
    <row r="43" spans="1:12" s="5" customFormat="1" ht="37.5" x14ac:dyDescent="0.25">
      <c r="A43" s="67"/>
      <c r="B43" s="81" t="s">
        <v>345</v>
      </c>
      <c r="C43" s="66">
        <v>1</v>
      </c>
      <c r="D43" s="66">
        <v>1</v>
      </c>
      <c r="E43" s="124" t="s">
        <v>491</v>
      </c>
      <c r="F43" s="181" t="s">
        <v>331</v>
      </c>
      <c r="G43" s="21">
        <v>25</v>
      </c>
      <c r="H43" s="21">
        <v>0</v>
      </c>
      <c r="I43" s="21">
        <v>400</v>
      </c>
      <c r="J43" s="124"/>
      <c r="K43" s="124"/>
      <c r="L43" s="124"/>
    </row>
    <row r="44" spans="1:12" s="5" customFormat="1" x14ac:dyDescent="0.25">
      <c r="A44" s="67"/>
      <c r="B44" s="81"/>
      <c r="C44" s="66"/>
      <c r="D44" s="66"/>
      <c r="E44" s="124"/>
      <c r="F44" s="125"/>
      <c r="G44" s="21"/>
      <c r="H44" s="21"/>
      <c r="I44" s="21"/>
      <c r="J44" s="124"/>
      <c r="K44" s="124"/>
      <c r="L44" s="124"/>
    </row>
    <row r="45" spans="1:12" s="5" customFormat="1" x14ac:dyDescent="0.25">
      <c r="A45" s="67"/>
      <c r="B45" s="81"/>
      <c r="C45" s="66"/>
      <c r="D45" s="66"/>
      <c r="E45" s="124"/>
      <c r="F45" s="62"/>
      <c r="G45" s="21"/>
      <c r="H45" s="21"/>
      <c r="I45" s="21"/>
      <c r="J45" s="124"/>
      <c r="K45" s="124"/>
      <c r="L45" s="124"/>
    </row>
    <row r="46" spans="1:12" x14ac:dyDescent="0.25">
      <c r="A46" s="67"/>
      <c r="B46" s="81"/>
      <c r="C46" s="66"/>
      <c r="D46" s="66"/>
      <c r="E46" s="125"/>
      <c r="F46" s="62"/>
      <c r="G46" s="21"/>
      <c r="H46" s="21"/>
      <c r="I46" s="21"/>
      <c r="J46" s="124"/>
      <c r="K46" s="124"/>
      <c r="L46" s="124"/>
    </row>
    <row r="47" spans="1:12" s="5" customFormat="1" ht="37.5" customHeight="1" x14ac:dyDescent="0.25">
      <c r="A47" s="70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26"/>
      <c r="F47" s="69"/>
      <c r="G47" s="127">
        <f t="shared" ref="G47:L47" si="7">SUM(G48,G52,G57)</f>
        <v>0</v>
      </c>
      <c r="H47" s="127">
        <f t="shared" si="7"/>
        <v>0</v>
      </c>
      <c r="I47" s="127">
        <f t="shared" si="7"/>
        <v>0</v>
      </c>
      <c r="J47" s="126">
        <f t="shared" si="7"/>
        <v>0</v>
      </c>
      <c r="K47" s="126">
        <f t="shared" si="7"/>
        <v>0</v>
      </c>
      <c r="L47" s="126">
        <f t="shared" si="7"/>
        <v>0</v>
      </c>
    </row>
    <row r="48" spans="1:12" s="5" customFormat="1" x14ac:dyDescent="0.25">
      <c r="A48" s="67"/>
      <c r="B48" s="173" t="s">
        <v>251</v>
      </c>
      <c r="C48" s="174">
        <f>SUM(C49:C51)</f>
        <v>0</v>
      </c>
      <c r="D48" s="174">
        <f>SUM(D49:D51)</f>
        <v>0</v>
      </c>
      <c r="E48" s="175"/>
      <c r="F48" s="176"/>
      <c r="G48" s="174">
        <f t="shared" ref="G48:L48" si="8">SUM(G49:G51)</f>
        <v>0</v>
      </c>
      <c r="H48" s="174">
        <f t="shared" si="8"/>
        <v>0</v>
      </c>
      <c r="I48" s="174">
        <f t="shared" si="8"/>
        <v>0</v>
      </c>
      <c r="J48" s="176">
        <f t="shared" si="8"/>
        <v>0</v>
      </c>
      <c r="K48" s="176">
        <f t="shared" si="8"/>
        <v>0</v>
      </c>
      <c r="L48" s="177">
        <f t="shared" si="8"/>
        <v>0</v>
      </c>
    </row>
    <row r="49" spans="1:12" s="5" customFormat="1" x14ac:dyDescent="0.25">
      <c r="A49" s="67"/>
      <c r="B49" s="81"/>
      <c r="C49" s="66"/>
      <c r="D49" s="66"/>
      <c r="E49" s="124"/>
      <c r="F49" s="62"/>
      <c r="G49" s="21"/>
      <c r="H49" s="21"/>
      <c r="I49" s="21"/>
      <c r="J49" s="124"/>
      <c r="K49" s="124"/>
      <c r="L49" s="124"/>
    </row>
    <row r="50" spans="1:12" s="5" customFormat="1" x14ac:dyDescent="0.25">
      <c r="A50" s="67"/>
      <c r="B50" s="81"/>
      <c r="C50" s="66"/>
      <c r="D50" s="66"/>
      <c r="E50" s="124"/>
      <c r="F50" s="62"/>
      <c r="G50" s="21"/>
      <c r="H50" s="21"/>
      <c r="I50" s="21"/>
      <c r="J50" s="124"/>
      <c r="K50" s="124"/>
      <c r="L50" s="124"/>
    </row>
    <row r="51" spans="1:12" s="5" customFormat="1" x14ac:dyDescent="0.25">
      <c r="A51" s="67"/>
      <c r="B51" s="81"/>
      <c r="C51" s="66"/>
      <c r="D51" s="66"/>
      <c r="E51" s="124"/>
      <c r="F51" s="62"/>
      <c r="G51" s="21"/>
      <c r="H51" s="21"/>
      <c r="I51" s="21"/>
      <c r="J51" s="124"/>
      <c r="K51" s="124"/>
      <c r="L51" s="124"/>
    </row>
    <row r="52" spans="1:12" s="5" customFormat="1" x14ac:dyDescent="0.25">
      <c r="A52" s="67"/>
      <c r="B52" s="173" t="s">
        <v>252</v>
      </c>
      <c r="C52" s="174">
        <f>SUM(C53:C56)</f>
        <v>0</v>
      </c>
      <c r="D52" s="174">
        <f>SUM(D53:D56)</f>
        <v>0</v>
      </c>
      <c r="E52" s="175"/>
      <c r="F52" s="176"/>
      <c r="G52" s="174">
        <f t="shared" ref="G52:L52" si="9">SUM(G53:G56)</f>
        <v>0</v>
      </c>
      <c r="H52" s="174">
        <f t="shared" si="9"/>
        <v>0</v>
      </c>
      <c r="I52" s="174">
        <f t="shared" si="9"/>
        <v>0</v>
      </c>
      <c r="J52" s="176">
        <f t="shared" si="9"/>
        <v>0</v>
      </c>
      <c r="K52" s="176">
        <f t="shared" si="9"/>
        <v>0</v>
      </c>
      <c r="L52" s="177">
        <f t="shared" si="9"/>
        <v>0</v>
      </c>
    </row>
    <row r="53" spans="1:12" s="5" customFormat="1" x14ac:dyDescent="0.25">
      <c r="A53" s="67"/>
      <c r="B53" s="81"/>
      <c r="C53" s="66"/>
      <c r="D53" s="66"/>
      <c r="E53" s="124"/>
      <c r="F53" s="62"/>
      <c r="G53" s="21"/>
      <c r="H53" s="21"/>
      <c r="I53" s="21"/>
      <c r="J53" s="124"/>
      <c r="K53" s="124"/>
      <c r="L53" s="124"/>
    </row>
    <row r="54" spans="1:12" s="5" customFormat="1" x14ac:dyDescent="0.25">
      <c r="A54" s="67"/>
      <c r="B54" s="81"/>
      <c r="C54" s="66"/>
      <c r="D54" s="66"/>
      <c r="E54" s="124"/>
      <c r="F54" s="62"/>
      <c r="G54" s="21"/>
      <c r="H54" s="21"/>
      <c r="I54" s="21"/>
      <c r="J54" s="124"/>
      <c r="K54" s="124"/>
      <c r="L54" s="124"/>
    </row>
    <row r="55" spans="1:12" s="5" customFormat="1" x14ac:dyDescent="0.25">
      <c r="A55" s="67"/>
      <c r="B55" s="81"/>
      <c r="C55" s="66"/>
      <c r="D55" s="66"/>
      <c r="E55" s="124"/>
      <c r="F55" s="125"/>
      <c r="G55" s="21"/>
      <c r="H55" s="21"/>
      <c r="I55" s="21"/>
      <c r="J55" s="124"/>
      <c r="K55" s="124"/>
      <c r="L55" s="124"/>
    </row>
    <row r="56" spans="1:12" s="5" customFormat="1" x14ac:dyDescent="0.25">
      <c r="A56" s="67"/>
      <c r="B56" s="81"/>
      <c r="C56" s="66"/>
      <c r="D56" s="66"/>
      <c r="E56" s="124"/>
      <c r="F56" s="62"/>
      <c r="G56" s="21"/>
      <c r="H56" s="21"/>
      <c r="I56" s="21"/>
      <c r="J56" s="124"/>
      <c r="K56" s="124"/>
      <c r="L56" s="124"/>
    </row>
    <row r="57" spans="1:12" s="5" customFormat="1" x14ac:dyDescent="0.25">
      <c r="A57" s="67"/>
      <c r="B57" s="173" t="s">
        <v>253</v>
      </c>
      <c r="C57" s="174">
        <f>SUM(C58:C60)</f>
        <v>0</v>
      </c>
      <c r="D57" s="174">
        <f>SUM(D58:D60)</f>
        <v>0</v>
      </c>
      <c r="E57" s="175"/>
      <c r="F57" s="176"/>
      <c r="G57" s="174">
        <f t="shared" ref="G57:L57" si="10">SUM(G58:G60)</f>
        <v>0</v>
      </c>
      <c r="H57" s="174">
        <f t="shared" si="10"/>
        <v>0</v>
      </c>
      <c r="I57" s="174">
        <f t="shared" si="10"/>
        <v>0</v>
      </c>
      <c r="J57" s="176">
        <f t="shared" si="10"/>
        <v>0</v>
      </c>
      <c r="K57" s="176">
        <f t="shared" si="10"/>
        <v>0</v>
      </c>
      <c r="L57" s="177">
        <f t="shared" si="10"/>
        <v>0</v>
      </c>
    </row>
    <row r="58" spans="1:12" s="5" customFormat="1" x14ac:dyDescent="0.25">
      <c r="A58" s="67"/>
      <c r="B58" s="81"/>
      <c r="C58" s="66"/>
      <c r="D58" s="66"/>
      <c r="E58" s="124"/>
      <c r="F58" s="62"/>
      <c r="G58" s="21"/>
      <c r="H58" s="21"/>
      <c r="I58" s="21"/>
      <c r="J58" s="124"/>
      <c r="K58" s="124"/>
      <c r="L58" s="124"/>
    </row>
    <row r="59" spans="1:12" s="5" customFormat="1" x14ac:dyDescent="0.25">
      <c r="A59" s="67"/>
      <c r="B59" s="81"/>
      <c r="C59" s="66"/>
      <c r="D59" s="66"/>
      <c r="E59" s="124"/>
      <c r="F59" s="125"/>
      <c r="G59" s="21"/>
      <c r="H59" s="21"/>
      <c r="I59" s="21"/>
      <c r="J59" s="124"/>
      <c r="K59" s="124"/>
      <c r="L59" s="124"/>
    </row>
    <row r="60" spans="1:12" x14ac:dyDescent="0.25">
      <c r="A60" s="67"/>
      <c r="B60" s="81"/>
      <c r="C60" s="66"/>
      <c r="D60" s="66"/>
      <c r="E60" s="125"/>
      <c r="F60" s="62"/>
      <c r="G60" s="21"/>
      <c r="H60" s="21"/>
      <c r="I60" s="21"/>
      <c r="J60" s="124"/>
      <c r="K60" s="124"/>
      <c r="L60" s="124"/>
    </row>
    <row r="61" spans="1:12" s="5" customFormat="1" ht="75" customHeight="1" x14ac:dyDescent="0.25">
      <c r="A61" s="29" t="s">
        <v>98</v>
      </c>
      <c r="B61" s="29" t="s">
        <v>70</v>
      </c>
      <c r="C61" s="29">
        <f>SUM(C62,C66,C70)</f>
        <v>1</v>
      </c>
      <c r="D61" s="29">
        <f>SUM(D62,D66,D70)</f>
        <v>1</v>
      </c>
      <c r="E61" s="126"/>
      <c r="F61" s="29"/>
      <c r="G61" s="127">
        <f t="shared" ref="G61:L61" si="11">SUM(G62,G66,G70)</f>
        <v>166</v>
      </c>
      <c r="H61" s="127">
        <f t="shared" si="11"/>
        <v>0</v>
      </c>
      <c r="I61" s="127">
        <f t="shared" si="11"/>
        <v>1200</v>
      </c>
      <c r="J61" s="126">
        <f t="shared" si="11"/>
        <v>0</v>
      </c>
      <c r="K61" s="126">
        <f t="shared" si="11"/>
        <v>0</v>
      </c>
      <c r="L61" s="126">
        <f t="shared" si="11"/>
        <v>0</v>
      </c>
    </row>
    <row r="62" spans="1:12" s="5" customFormat="1" x14ac:dyDescent="0.25">
      <c r="A62" s="67"/>
      <c r="B62" s="173" t="s">
        <v>251</v>
      </c>
      <c r="C62" s="174">
        <f>SUM(C63:C65)</f>
        <v>0</v>
      </c>
      <c r="D62" s="174">
        <f>SUM(D63:D65)</f>
        <v>0</v>
      </c>
      <c r="E62" s="175"/>
      <c r="F62" s="176"/>
      <c r="G62" s="174">
        <f t="shared" ref="G62:L62" si="12">SUM(G63:G65)</f>
        <v>0</v>
      </c>
      <c r="H62" s="174">
        <f t="shared" si="12"/>
        <v>0</v>
      </c>
      <c r="I62" s="174">
        <f t="shared" si="12"/>
        <v>0</v>
      </c>
      <c r="J62" s="176">
        <f t="shared" si="12"/>
        <v>0</v>
      </c>
      <c r="K62" s="176">
        <f t="shared" si="12"/>
        <v>0</v>
      </c>
      <c r="L62" s="177">
        <f t="shared" si="12"/>
        <v>0</v>
      </c>
    </row>
    <row r="63" spans="1:12" s="5" customFormat="1" x14ac:dyDescent="0.25">
      <c r="A63" s="67"/>
      <c r="B63" s="81"/>
      <c r="C63" s="66"/>
      <c r="D63" s="66"/>
      <c r="E63" s="124"/>
      <c r="F63" s="181"/>
      <c r="G63" s="21"/>
      <c r="H63" s="21"/>
      <c r="I63" s="21"/>
      <c r="J63" s="124"/>
      <c r="K63" s="124"/>
      <c r="L63" s="124"/>
    </row>
    <row r="64" spans="1:12" s="5" customFormat="1" x14ac:dyDescent="0.25">
      <c r="A64" s="67"/>
      <c r="B64" s="81"/>
      <c r="C64" s="66"/>
      <c r="D64" s="66"/>
      <c r="E64" s="124"/>
      <c r="F64" s="62"/>
      <c r="G64" s="21"/>
      <c r="H64" s="21"/>
      <c r="I64" s="21"/>
      <c r="J64" s="124"/>
      <c r="K64" s="124"/>
      <c r="L64" s="124"/>
    </row>
    <row r="65" spans="1:12" s="5" customFormat="1" x14ac:dyDescent="0.25">
      <c r="A65" s="67"/>
      <c r="B65" s="81"/>
      <c r="C65" s="66"/>
      <c r="D65" s="66"/>
      <c r="E65" s="124"/>
      <c r="F65" s="125"/>
      <c r="G65" s="21"/>
      <c r="H65" s="21"/>
      <c r="I65" s="21"/>
      <c r="J65" s="124"/>
      <c r="K65" s="124"/>
      <c r="L65" s="124"/>
    </row>
    <row r="66" spans="1:12" s="5" customFormat="1" x14ac:dyDescent="0.25">
      <c r="A66" s="67"/>
      <c r="B66" s="173" t="s">
        <v>252</v>
      </c>
      <c r="C66" s="174">
        <f>SUM(C67:C69)</f>
        <v>1</v>
      </c>
      <c r="D66" s="174">
        <f>SUM(D67:D69)</f>
        <v>1</v>
      </c>
      <c r="E66" s="175"/>
      <c r="F66" s="176"/>
      <c r="G66" s="174">
        <f t="shared" ref="G66:L66" si="13">SUM(G67:G69)</f>
        <v>166</v>
      </c>
      <c r="H66" s="174">
        <f t="shared" si="13"/>
        <v>0</v>
      </c>
      <c r="I66" s="174">
        <f t="shared" si="13"/>
        <v>1200</v>
      </c>
      <c r="J66" s="176">
        <f t="shared" si="13"/>
        <v>0</v>
      </c>
      <c r="K66" s="176">
        <f t="shared" si="13"/>
        <v>0</v>
      </c>
      <c r="L66" s="177">
        <f t="shared" si="13"/>
        <v>0</v>
      </c>
    </row>
    <row r="67" spans="1:12" s="5" customFormat="1" ht="75" x14ac:dyDescent="0.25">
      <c r="A67" s="67"/>
      <c r="B67" s="81" t="s">
        <v>346</v>
      </c>
      <c r="C67" s="66">
        <v>1</v>
      </c>
      <c r="D67" s="66">
        <v>1</v>
      </c>
      <c r="E67" s="124" t="s">
        <v>409</v>
      </c>
      <c r="F67" s="181" t="s">
        <v>408</v>
      </c>
      <c r="G67" s="21">
        <v>166</v>
      </c>
      <c r="H67" s="21">
        <v>0</v>
      </c>
      <c r="I67" s="21">
        <v>1200</v>
      </c>
      <c r="J67" s="124"/>
      <c r="K67" s="124"/>
      <c r="L67" s="124"/>
    </row>
    <row r="68" spans="1:12" s="5" customFormat="1" x14ac:dyDescent="0.25">
      <c r="A68" s="67"/>
      <c r="B68" s="81"/>
      <c r="C68" s="66"/>
      <c r="D68" s="66"/>
      <c r="E68" s="124"/>
      <c r="F68" s="62"/>
      <c r="G68" s="21"/>
      <c r="H68" s="21"/>
      <c r="I68" s="21"/>
      <c r="J68" s="124"/>
      <c r="K68" s="124"/>
      <c r="L68" s="124"/>
    </row>
    <row r="69" spans="1:12" s="5" customFormat="1" x14ac:dyDescent="0.25">
      <c r="A69" s="67"/>
      <c r="B69" s="81"/>
      <c r="C69" s="66"/>
      <c r="D69" s="66"/>
      <c r="E69" s="124"/>
      <c r="F69" s="125"/>
      <c r="G69" s="21"/>
      <c r="H69" s="21"/>
      <c r="I69" s="21"/>
      <c r="J69" s="124"/>
      <c r="K69" s="124"/>
      <c r="L69" s="124"/>
    </row>
    <row r="70" spans="1:12" s="5" customFormat="1" x14ac:dyDescent="0.25">
      <c r="A70" s="67"/>
      <c r="B70" s="173" t="s">
        <v>253</v>
      </c>
      <c r="C70" s="174">
        <f>SUM(C71:C74)</f>
        <v>0</v>
      </c>
      <c r="D70" s="174">
        <f>SUM(D71:D74)</f>
        <v>0</v>
      </c>
      <c r="E70" s="175"/>
      <c r="F70" s="176"/>
      <c r="G70" s="174">
        <f t="shared" ref="G70:L70" si="14">SUM(G71:G74)</f>
        <v>0</v>
      </c>
      <c r="H70" s="174">
        <f t="shared" si="14"/>
        <v>0</v>
      </c>
      <c r="I70" s="174">
        <f t="shared" si="14"/>
        <v>0</v>
      </c>
      <c r="J70" s="176">
        <f t="shared" si="14"/>
        <v>0</v>
      </c>
      <c r="K70" s="176">
        <f t="shared" si="14"/>
        <v>0</v>
      </c>
      <c r="L70" s="177">
        <f t="shared" si="14"/>
        <v>0</v>
      </c>
    </row>
    <row r="71" spans="1:12" s="5" customFormat="1" x14ac:dyDescent="0.25">
      <c r="A71" s="67"/>
      <c r="B71" s="81"/>
      <c r="C71" s="66"/>
      <c r="D71" s="66"/>
      <c r="E71" s="124"/>
      <c r="F71" s="62"/>
      <c r="G71" s="21"/>
      <c r="H71" s="21"/>
      <c r="I71" s="21"/>
      <c r="J71" s="124"/>
      <c r="K71" s="124"/>
      <c r="L71" s="124"/>
    </row>
    <row r="72" spans="1:12" s="5" customFormat="1" x14ac:dyDescent="0.25">
      <c r="A72" s="67"/>
      <c r="B72" s="81"/>
      <c r="C72" s="66"/>
      <c r="D72" s="66"/>
      <c r="E72" s="124"/>
      <c r="F72" s="125"/>
      <c r="G72" s="21"/>
      <c r="H72" s="21"/>
      <c r="I72" s="21"/>
      <c r="J72" s="124"/>
      <c r="K72" s="124"/>
      <c r="L72" s="124"/>
    </row>
    <row r="73" spans="1:12" s="5" customFormat="1" x14ac:dyDescent="0.25">
      <c r="A73" s="67"/>
      <c r="B73" s="81"/>
      <c r="C73" s="66"/>
      <c r="D73" s="66"/>
      <c r="E73" s="124"/>
      <c r="F73" s="62"/>
      <c r="G73" s="21"/>
      <c r="H73" s="21"/>
      <c r="I73" s="21"/>
      <c r="J73" s="124"/>
      <c r="K73" s="124"/>
      <c r="L73" s="124"/>
    </row>
    <row r="74" spans="1:12" x14ac:dyDescent="0.25">
      <c r="A74" s="67"/>
      <c r="B74" s="81"/>
      <c r="C74" s="66"/>
      <c r="D74" s="66"/>
      <c r="E74" s="125"/>
      <c r="F74" s="62"/>
      <c r="G74" s="21"/>
      <c r="H74" s="21"/>
      <c r="I74" s="21"/>
      <c r="J74" s="124"/>
      <c r="K74" s="124"/>
      <c r="L74" s="124"/>
    </row>
    <row r="75" spans="1:12" s="5" customFormat="1" ht="93.75" customHeight="1" x14ac:dyDescent="0.25">
      <c r="A75" s="29" t="s">
        <v>99</v>
      </c>
      <c r="B75" s="29" t="s">
        <v>71</v>
      </c>
      <c r="C75" s="29">
        <f>SUM(C76,C80,C86)</f>
        <v>0</v>
      </c>
      <c r="D75" s="29">
        <f>SUM(D76,D80,D86)</f>
        <v>0</v>
      </c>
      <c r="E75" s="126"/>
      <c r="F75" s="29"/>
      <c r="G75" s="127">
        <f t="shared" ref="G75:L75" si="15">SUM(G76,G80,G86)</f>
        <v>0</v>
      </c>
      <c r="H75" s="127">
        <f t="shared" si="15"/>
        <v>0</v>
      </c>
      <c r="I75" s="127">
        <f t="shared" si="15"/>
        <v>0</v>
      </c>
      <c r="J75" s="126">
        <f t="shared" si="15"/>
        <v>0</v>
      </c>
      <c r="K75" s="126">
        <f t="shared" si="15"/>
        <v>0</v>
      </c>
      <c r="L75" s="126">
        <f t="shared" si="15"/>
        <v>0</v>
      </c>
    </row>
    <row r="76" spans="1:12" s="5" customFormat="1" x14ac:dyDescent="0.25">
      <c r="A76" s="67"/>
      <c r="B76" s="173" t="s">
        <v>251</v>
      </c>
      <c r="C76" s="174">
        <f>SUM(C77:C79)</f>
        <v>0</v>
      </c>
      <c r="D76" s="174">
        <f>SUM(D77:D79)</f>
        <v>0</v>
      </c>
      <c r="E76" s="175"/>
      <c r="F76" s="176"/>
      <c r="G76" s="174">
        <f t="shared" ref="G76:L76" si="16">SUM(G77:G79)</f>
        <v>0</v>
      </c>
      <c r="H76" s="174">
        <f t="shared" si="16"/>
        <v>0</v>
      </c>
      <c r="I76" s="174">
        <f t="shared" si="16"/>
        <v>0</v>
      </c>
      <c r="J76" s="176">
        <f t="shared" si="16"/>
        <v>0</v>
      </c>
      <c r="K76" s="176">
        <f t="shared" si="16"/>
        <v>0</v>
      </c>
      <c r="L76" s="177">
        <f t="shared" si="16"/>
        <v>0</v>
      </c>
    </row>
    <row r="77" spans="1:12" s="5" customFormat="1" x14ac:dyDescent="0.25">
      <c r="A77" s="67"/>
      <c r="B77" s="81"/>
      <c r="C77" s="66"/>
      <c r="D77" s="66"/>
      <c r="E77" s="124"/>
      <c r="F77" s="62"/>
      <c r="G77" s="21"/>
      <c r="H77" s="21"/>
      <c r="I77" s="21"/>
      <c r="J77" s="124"/>
      <c r="K77" s="124"/>
      <c r="L77" s="124"/>
    </row>
    <row r="78" spans="1:12" s="5" customFormat="1" x14ac:dyDescent="0.25">
      <c r="A78" s="67"/>
      <c r="B78" s="81"/>
      <c r="C78" s="66"/>
      <c r="D78" s="66"/>
      <c r="E78" s="124"/>
      <c r="F78" s="125"/>
      <c r="G78" s="21"/>
      <c r="H78" s="21"/>
      <c r="I78" s="21"/>
      <c r="J78" s="124"/>
      <c r="K78" s="124"/>
      <c r="L78" s="124"/>
    </row>
    <row r="79" spans="1:12" s="5" customFormat="1" x14ac:dyDescent="0.25">
      <c r="A79" s="67"/>
      <c r="B79" s="81"/>
      <c r="C79" s="66"/>
      <c r="D79" s="66"/>
      <c r="E79" s="124"/>
      <c r="F79" s="62"/>
      <c r="G79" s="21"/>
      <c r="H79" s="21"/>
      <c r="I79" s="21"/>
      <c r="J79" s="124"/>
      <c r="K79" s="124"/>
      <c r="L79" s="124"/>
    </row>
    <row r="80" spans="1:12" s="5" customFormat="1" x14ac:dyDescent="0.25">
      <c r="A80" s="67"/>
      <c r="B80" s="173" t="s">
        <v>252</v>
      </c>
      <c r="C80" s="174">
        <f>SUM(C81:C85)</f>
        <v>0</v>
      </c>
      <c r="D80" s="174">
        <f>SUM(D81:D85)</f>
        <v>0</v>
      </c>
      <c r="E80" s="175"/>
      <c r="F80" s="176"/>
      <c r="G80" s="174">
        <f t="shared" ref="G80:L80" si="17">SUM(G81:G85)</f>
        <v>0</v>
      </c>
      <c r="H80" s="174">
        <f t="shared" si="17"/>
        <v>0</v>
      </c>
      <c r="I80" s="174">
        <f t="shared" si="17"/>
        <v>0</v>
      </c>
      <c r="J80" s="176">
        <f t="shared" si="17"/>
        <v>0</v>
      </c>
      <c r="K80" s="176">
        <f t="shared" si="17"/>
        <v>0</v>
      </c>
      <c r="L80" s="177">
        <f t="shared" si="17"/>
        <v>0</v>
      </c>
    </row>
    <row r="81" spans="1:12" s="5" customFormat="1" x14ac:dyDescent="0.25">
      <c r="A81" s="67"/>
      <c r="B81" s="81"/>
      <c r="C81" s="66"/>
      <c r="D81" s="66"/>
      <c r="E81" s="124"/>
      <c r="F81" s="125"/>
      <c r="G81" s="21"/>
      <c r="H81" s="21"/>
      <c r="I81" s="21"/>
      <c r="J81" s="124"/>
      <c r="K81" s="124"/>
      <c r="L81" s="124"/>
    </row>
    <row r="82" spans="1:12" s="5" customFormat="1" x14ac:dyDescent="0.25">
      <c r="A82" s="67"/>
      <c r="B82" s="81"/>
      <c r="C82" s="66"/>
      <c r="D82" s="66"/>
      <c r="E82" s="124"/>
      <c r="F82" s="125"/>
      <c r="G82" s="21"/>
      <c r="H82" s="21"/>
      <c r="I82" s="21"/>
      <c r="J82" s="124"/>
      <c r="K82" s="124"/>
      <c r="L82" s="124"/>
    </row>
    <row r="83" spans="1:12" s="5" customFormat="1" x14ac:dyDescent="0.25">
      <c r="A83" s="67"/>
      <c r="B83" s="81"/>
      <c r="C83" s="66"/>
      <c r="D83" s="66"/>
      <c r="E83" s="124"/>
      <c r="F83" s="62"/>
      <c r="G83" s="21"/>
      <c r="H83" s="21"/>
      <c r="I83" s="21"/>
      <c r="J83" s="124"/>
      <c r="K83" s="124"/>
      <c r="L83" s="124"/>
    </row>
    <row r="84" spans="1:12" s="5" customFormat="1" x14ac:dyDescent="0.25">
      <c r="A84" s="67"/>
      <c r="B84" s="81"/>
      <c r="C84" s="66"/>
      <c r="D84" s="66"/>
      <c r="E84" s="124"/>
      <c r="F84" s="62"/>
      <c r="G84" s="21"/>
      <c r="H84" s="21"/>
      <c r="I84" s="21"/>
      <c r="J84" s="124"/>
      <c r="K84" s="124"/>
      <c r="L84" s="124"/>
    </row>
    <row r="85" spans="1:12" s="5" customFormat="1" x14ac:dyDescent="0.25">
      <c r="A85" s="67"/>
      <c r="B85" s="81"/>
      <c r="C85" s="66"/>
      <c r="D85" s="66"/>
      <c r="E85" s="124"/>
      <c r="F85" s="125"/>
      <c r="G85" s="21"/>
      <c r="H85" s="21"/>
      <c r="I85" s="21"/>
      <c r="J85" s="124"/>
      <c r="K85" s="124"/>
      <c r="L85" s="124"/>
    </row>
    <row r="86" spans="1:12" s="5" customFormat="1" x14ac:dyDescent="0.25">
      <c r="A86" s="67"/>
      <c r="B86" s="173" t="s">
        <v>253</v>
      </c>
      <c r="C86" s="174">
        <f>SUM(C87:C90)</f>
        <v>0</v>
      </c>
      <c r="D86" s="174">
        <f>SUM(D87:D90)</f>
        <v>0</v>
      </c>
      <c r="E86" s="175"/>
      <c r="F86" s="176"/>
      <c r="G86" s="174">
        <f t="shared" ref="G86:L86" si="18">SUM(G87:G90)</f>
        <v>0</v>
      </c>
      <c r="H86" s="174">
        <f t="shared" si="18"/>
        <v>0</v>
      </c>
      <c r="I86" s="174">
        <f t="shared" si="18"/>
        <v>0</v>
      </c>
      <c r="J86" s="176">
        <f t="shared" si="18"/>
        <v>0</v>
      </c>
      <c r="K86" s="176">
        <f t="shared" si="18"/>
        <v>0</v>
      </c>
      <c r="L86" s="177">
        <f t="shared" si="18"/>
        <v>0</v>
      </c>
    </row>
    <row r="87" spans="1:12" s="5" customFormat="1" x14ac:dyDescent="0.25">
      <c r="A87" s="67"/>
      <c r="B87" s="81"/>
      <c r="C87" s="66"/>
      <c r="D87" s="66"/>
      <c r="E87" s="124"/>
      <c r="F87" s="62"/>
      <c r="G87" s="21"/>
      <c r="H87" s="21"/>
      <c r="I87" s="21"/>
      <c r="J87" s="124"/>
      <c r="K87" s="124"/>
      <c r="L87" s="124"/>
    </row>
    <row r="88" spans="1:12" s="5" customFormat="1" x14ac:dyDescent="0.25">
      <c r="A88" s="67"/>
      <c r="B88" s="81"/>
      <c r="C88" s="66"/>
      <c r="D88" s="66"/>
      <c r="E88" s="124"/>
      <c r="F88" s="62"/>
      <c r="G88" s="21"/>
      <c r="H88" s="21"/>
      <c r="I88" s="21"/>
      <c r="J88" s="124"/>
      <c r="K88" s="124"/>
      <c r="L88" s="124"/>
    </row>
    <row r="89" spans="1:12" s="5" customFormat="1" x14ac:dyDescent="0.25">
      <c r="A89" s="67"/>
      <c r="B89" s="81"/>
      <c r="C89" s="66"/>
      <c r="D89" s="66"/>
      <c r="E89" s="124"/>
      <c r="F89" s="62"/>
      <c r="G89" s="21"/>
      <c r="H89" s="21"/>
      <c r="I89" s="21"/>
      <c r="J89" s="124"/>
      <c r="K89" s="124"/>
      <c r="L89" s="124"/>
    </row>
    <row r="90" spans="1:12" x14ac:dyDescent="0.25">
      <c r="A90" s="67"/>
      <c r="B90" s="81"/>
      <c r="C90" s="66"/>
      <c r="D90" s="66"/>
      <c r="E90" s="125"/>
      <c r="F90" s="62"/>
      <c r="G90" s="21"/>
      <c r="H90" s="21"/>
      <c r="I90" s="21"/>
      <c r="J90" s="124"/>
      <c r="K90" s="124"/>
      <c r="L90" s="124"/>
    </row>
    <row r="91" spans="1:12" s="5" customFormat="1" ht="75" customHeight="1" x14ac:dyDescent="0.25">
      <c r="A91" s="29" t="s">
        <v>100</v>
      </c>
      <c r="B91" s="29" t="s">
        <v>72</v>
      </c>
      <c r="C91" s="29">
        <f>SUM(C92,C96,C102)</f>
        <v>1</v>
      </c>
      <c r="D91" s="29">
        <f>SUM(D92,D96,D102)</f>
        <v>1</v>
      </c>
      <c r="E91" s="126"/>
      <c r="F91" s="29"/>
      <c r="G91" s="127">
        <f>SUM(G92,G96,G102)</f>
        <v>30</v>
      </c>
      <c r="H91" s="127">
        <f>SUM(H92,H96,H102)</f>
        <v>30</v>
      </c>
      <c r="I91" s="127">
        <f>SUM(CI92,I96,I102)</f>
        <v>480</v>
      </c>
      <c r="J91" s="126">
        <f>SUM(J92,J96,J102)</f>
        <v>0</v>
      </c>
      <c r="K91" s="126">
        <f>SUM(K92,K96,K102)</f>
        <v>0</v>
      </c>
      <c r="L91" s="126">
        <f>SUM(L92,L96,L102)</f>
        <v>0</v>
      </c>
    </row>
    <row r="92" spans="1:12" s="5" customFormat="1" x14ac:dyDescent="0.25">
      <c r="A92" s="67"/>
      <c r="B92" s="173" t="s">
        <v>251</v>
      </c>
      <c r="C92" s="174">
        <f>SUM(C93:C95)</f>
        <v>0</v>
      </c>
      <c r="D92" s="174">
        <f>SUM(D93:D95)</f>
        <v>0</v>
      </c>
      <c r="E92" s="175"/>
      <c r="F92" s="176"/>
      <c r="G92" s="174">
        <f t="shared" ref="G92:L92" si="19">SUM(G93:G95)</f>
        <v>0</v>
      </c>
      <c r="H92" s="174">
        <f t="shared" si="19"/>
        <v>0</v>
      </c>
      <c r="I92" s="174">
        <f t="shared" si="19"/>
        <v>0</v>
      </c>
      <c r="J92" s="176">
        <f t="shared" si="19"/>
        <v>0</v>
      </c>
      <c r="K92" s="176">
        <f t="shared" si="19"/>
        <v>0</v>
      </c>
      <c r="L92" s="177">
        <f t="shared" si="19"/>
        <v>0</v>
      </c>
    </row>
    <row r="93" spans="1:12" s="5" customFormat="1" x14ac:dyDescent="0.25">
      <c r="A93" s="67"/>
      <c r="B93" s="81"/>
      <c r="C93" s="66"/>
      <c r="D93" s="66"/>
      <c r="E93" s="124"/>
      <c r="F93" s="62"/>
      <c r="G93" s="21"/>
      <c r="H93" s="21"/>
      <c r="I93" s="21"/>
      <c r="J93" s="124"/>
      <c r="K93" s="124"/>
      <c r="L93" s="124"/>
    </row>
    <row r="94" spans="1:12" s="5" customFormat="1" x14ac:dyDescent="0.25">
      <c r="A94" s="67"/>
      <c r="B94" s="81"/>
      <c r="C94" s="66"/>
      <c r="D94" s="66"/>
      <c r="E94" s="124"/>
      <c r="F94" s="125"/>
      <c r="G94" s="21"/>
      <c r="H94" s="21"/>
      <c r="I94" s="21"/>
      <c r="J94" s="124"/>
      <c r="K94" s="124"/>
      <c r="L94" s="124"/>
    </row>
    <row r="95" spans="1:12" s="5" customFormat="1" x14ac:dyDescent="0.25">
      <c r="A95" s="67"/>
      <c r="B95" s="81"/>
      <c r="C95" s="66"/>
      <c r="D95" s="66"/>
      <c r="E95" s="124"/>
      <c r="F95" s="62"/>
      <c r="G95" s="21"/>
      <c r="H95" s="21"/>
      <c r="I95" s="21"/>
      <c r="J95" s="124"/>
      <c r="K95" s="124"/>
      <c r="L95" s="124"/>
    </row>
    <row r="96" spans="1:12" s="5" customFormat="1" x14ac:dyDescent="0.25">
      <c r="A96" s="67"/>
      <c r="B96" s="173" t="s">
        <v>252</v>
      </c>
      <c r="C96" s="174">
        <f>SUM(C97:C101)</f>
        <v>1</v>
      </c>
      <c r="D96" s="174">
        <f>SUM(D97:D101)</f>
        <v>1</v>
      </c>
      <c r="E96" s="175"/>
      <c r="F96" s="176"/>
      <c r="G96" s="174">
        <f t="shared" ref="G96:L96" si="20">SUM(G97:G101)</f>
        <v>30</v>
      </c>
      <c r="H96" s="174">
        <f t="shared" si="20"/>
        <v>30</v>
      </c>
      <c r="I96" s="174">
        <f t="shared" si="20"/>
        <v>480</v>
      </c>
      <c r="J96" s="176">
        <f t="shared" si="20"/>
        <v>0</v>
      </c>
      <c r="K96" s="176">
        <f t="shared" si="20"/>
        <v>0</v>
      </c>
      <c r="L96" s="177">
        <f t="shared" si="20"/>
        <v>0</v>
      </c>
    </row>
    <row r="97" spans="1:12" s="5" customFormat="1" ht="56.25" x14ac:dyDescent="0.25">
      <c r="A97" s="67"/>
      <c r="B97" s="81" t="s">
        <v>410</v>
      </c>
      <c r="C97" s="66">
        <v>1</v>
      </c>
      <c r="D97" s="66">
        <v>1</v>
      </c>
      <c r="E97" s="124" t="s">
        <v>409</v>
      </c>
      <c r="F97" s="125" t="s">
        <v>331</v>
      </c>
      <c r="G97" s="21">
        <v>30</v>
      </c>
      <c r="H97" s="21">
        <v>30</v>
      </c>
      <c r="I97" s="21">
        <v>480</v>
      </c>
      <c r="J97" s="124"/>
      <c r="K97" s="124"/>
      <c r="L97" s="124"/>
    </row>
    <row r="98" spans="1:12" s="5" customFormat="1" x14ac:dyDescent="0.25">
      <c r="A98" s="67"/>
      <c r="B98" s="81"/>
      <c r="C98" s="66"/>
      <c r="D98" s="66"/>
      <c r="E98" s="124"/>
      <c r="F98" s="62"/>
      <c r="G98" s="21"/>
      <c r="H98" s="21"/>
      <c r="I98" s="21"/>
      <c r="J98" s="124"/>
      <c r="K98" s="124"/>
      <c r="L98" s="124"/>
    </row>
    <row r="99" spans="1:12" s="5" customFormat="1" x14ac:dyDescent="0.25">
      <c r="A99" s="67"/>
      <c r="B99" s="81"/>
      <c r="C99" s="66"/>
      <c r="D99" s="66"/>
      <c r="E99" s="124"/>
      <c r="F99" s="125"/>
      <c r="G99" s="21"/>
      <c r="H99" s="21"/>
      <c r="I99" s="21"/>
      <c r="J99" s="124"/>
      <c r="K99" s="124"/>
      <c r="L99" s="124"/>
    </row>
    <row r="100" spans="1:12" s="5" customFormat="1" x14ac:dyDescent="0.25">
      <c r="A100" s="67"/>
      <c r="B100" s="81"/>
      <c r="C100" s="66"/>
      <c r="D100" s="66"/>
      <c r="E100" s="124"/>
      <c r="F100" s="125"/>
      <c r="G100" s="21"/>
      <c r="H100" s="21"/>
      <c r="I100" s="21"/>
      <c r="J100" s="124"/>
      <c r="K100" s="124"/>
      <c r="L100" s="124"/>
    </row>
    <row r="101" spans="1:12" s="5" customFormat="1" x14ac:dyDescent="0.25">
      <c r="A101" s="67"/>
      <c r="B101" s="81"/>
      <c r="C101" s="66"/>
      <c r="D101" s="66"/>
      <c r="E101" s="124"/>
      <c r="F101" s="62"/>
      <c r="G101" s="21"/>
      <c r="H101" s="21"/>
      <c r="I101" s="21"/>
      <c r="J101" s="124"/>
      <c r="K101" s="124"/>
      <c r="L101" s="124"/>
    </row>
    <row r="102" spans="1:12" s="5" customFormat="1" x14ac:dyDescent="0.25">
      <c r="A102" s="67"/>
      <c r="B102" s="173" t="s">
        <v>253</v>
      </c>
      <c r="C102" s="174">
        <f>SUM(C103:C106)</f>
        <v>0</v>
      </c>
      <c r="D102" s="174">
        <f>SUM(D103:D106)</f>
        <v>0</v>
      </c>
      <c r="E102" s="175"/>
      <c r="F102" s="176"/>
      <c r="G102" s="174">
        <f t="shared" ref="G102:L102" si="21">SUM(G103:G106)</f>
        <v>0</v>
      </c>
      <c r="H102" s="174">
        <f t="shared" si="21"/>
        <v>0</v>
      </c>
      <c r="I102" s="174">
        <f t="shared" si="21"/>
        <v>0</v>
      </c>
      <c r="J102" s="176">
        <f t="shared" si="21"/>
        <v>0</v>
      </c>
      <c r="K102" s="176">
        <f t="shared" si="21"/>
        <v>0</v>
      </c>
      <c r="L102" s="177">
        <f t="shared" si="21"/>
        <v>0</v>
      </c>
    </row>
    <row r="103" spans="1:12" s="5" customFormat="1" x14ac:dyDescent="0.25">
      <c r="A103" s="67"/>
      <c r="B103" s="81"/>
      <c r="C103" s="66"/>
      <c r="D103" s="66"/>
      <c r="E103" s="124"/>
      <c r="F103" s="62"/>
      <c r="G103" s="21"/>
      <c r="H103" s="21"/>
      <c r="I103" s="21"/>
      <c r="J103" s="124"/>
      <c r="K103" s="124"/>
      <c r="L103" s="124"/>
    </row>
    <row r="104" spans="1:12" s="5" customFormat="1" x14ac:dyDescent="0.25">
      <c r="A104" s="67"/>
      <c r="B104" s="81"/>
      <c r="C104" s="66"/>
      <c r="D104" s="66"/>
      <c r="E104" s="124"/>
      <c r="F104" s="62"/>
      <c r="G104" s="21"/>
      <c r="H104" s="21"/>
      <c r="I104" s="21"/>
      <c r="J104" s="124"/>
      <c r="K104" s="124"/>
      <c r="L104" s="124"/>
    </row>
    <row r="105" spans="1:12" s="5" customFormat="1" x14ac:dyDescent="0.25">
      <c r="A105" s="67"/>
      <c r="B105" s="81"/>
      <c r="C105" s="66"/>
      <c r="D105" s="66"/>
      <c r="E105" s="124"/>
      <c r="F105" s="62"/>
      <c r="G105" s="21"/>
      <c r="H105" s="21"/>
      <c r="I105" s="21"/>
      <c r="J105" s="124"/>
      <c r="K105" s="124"/>
      <c r="L105" s="124"/>
    </row>
    <row r="106" spans="1:12" x14ac:dyDescent="0.25">
      <c r="A106" s="67"/>
      <c r="B106" s="81"/>
      <c r="C106" s="66"/>
      <c r="D106" s="66"/>
      <c r="E106" s="125"/>
      <c r="F106" s="62"/>
      <c r="G106" s="21"/>
      <c r="H106" s="21"/>
      <c r="I106" s="21"/>
      <c r="J106" s="124"/>
      <c r="K106" s="124"/>
      <c r="L106" s="124"/>
    </row>
    <row r="107" spans="1:12" ht="187.5" customHeight="1" x14ac:dyDescent="0.25">
      <c r="A107" s="29" t="s">
        <v>200</v>
      </c>
      <c r="B107" s="29" t="s">
        <v>201</v>
      </c>
      <c r="C107" s="29">
        <f>SUM(C108,C112,C115)</f>
        <v>0</v>
      </c>
      <c r="D107" s="29">
        <f>SUM(D108,D112,D115)</f>
        <v>0</v>
      </c>
      <c r="E107" s="126"/>
      <c r="F107" s="29"/>
      <c r="G107" s="127">
        <f t="shared" ref="G107:L107" si="22">SUM(G108,G112,G115)</f>
        <v>0</v>
      </c>
      <c r="H107" s="127">
        <f t="shared" si="22"/>
        <v>0</v>
      </c>
      <c r="I107" s="127">
        <f t="shared" si="22"/>
        <v>0</v>
      </c>
      <c r="J107" s="126">
        <f t="shared" si="22"/>
        <v>0</v>
      </c>
      <c r="K107" s="126">
        <f t="shared" si="22"/>
        <v>0</v>
      </c>
      <c r="L107" s="126">
        <f t="shared" si="22"/>
        <v>0</v>
      </c>
    </row>
    <row r="108" spans="1:12" x14ac:dyDescent="0.25">
      <c r="A108" s="67"/>
      <c r="B108" s="173" t="s">
        <v>251</v>
      </c>
      <c r="C108" s="174">
        <f>SUM(C109:C111)</f>
        <v>0</v>
      </c>
      <c r="D108" s="174">
        <f>SUM(D109:D111)</f>
        <v>0</v>
      </c>
      <c r="E108" s="175"/>
      <c r="F108" s="176"/>
      <c r="G108" s="174">
        <f t="shared" ref="G108:L108" si="23">SUM(G109:G111)</f>
        <v>0</v>
      </c>
      <c r="H108" s="174">
        <f t="shared" si="23"/>
        <v>0</v>
      </c>
      <c r="I108" s="174">
        <f t="shared" si="23"/>
        <v>0</v>
      </c>
      <c r="J108" s="176">
        <f t="shared" si="23"/>
        <v>0</v>
      </c>
      <c r="K108" s="176">
        <f t="shared" si="23"/>
        <v>0</v>
      </c>
      <c r="L108" s="177">
        <f t="shared" si="23"/>
        <v>0</v>
      </c>
    </row>
    <row r="109" spans="1:12" x14ac:dyDescent="0.25">
      <c r="A109" s="67"/>
      <c r="B109" s="81"/>
      <c r="C109" s="66"/>
      <c r="D109" s="66"/>
      <c r="E109" s="124"/>
      <c r="F109" s="62"/>
      <c r="G109" s="21"/>
      <c r="H109" s="21"/>
      <c r="I109" s="21"/>
      <c r="J109" s="124"/>
      <c r="K109" s="124"/>
      <c r="L109" s="124"/>
    </row>
    <row r="110" spans="1:12" x14ac:dyDescent="0.25">
      <c r="A110" s="67"/>
      <c r="B110" s="81"/>
      <c r="C110" s="66"/>
      <c r="D110" s="66"/>
      <c r="E110" s="124"/>
      <c r="F110" s="62"/>
      <c r="G110" s="21"/>
      <c r="H110" s="21"/>
      <c r="I110" s="21"/>
      <c r="J110" s="124"/>
      <c r="K110" s="124"/>
      <c r="L110" s="124"/>
    </row>
    <row r="111" spans="1:12" x14ac:dyDescent="0.25">
      <c r="A111" s="67"/>
      <c r="B111" s="81"/>
      <c r="C111" s="66"/>
      <c r="D111" s="66"/>
      <c r="E111" s="124"/>
      <c r="F111" s="62"/>
      <c r="G111" s="21"/>
      <c r="H111" s="21"/>
      <c r="I111" s="21"/>
      <c r="J111" s="124"/>
      <c r="K111" s="124"/>
      <c r="L111" s="124"/>
    </row>
    <row r="112" spans="1:12" x14ac:dyDescent="0.25">
      <c r="A112" s="67"/>
      <c r="B112" s="173" t="s">
        <v>252</v>
      </c>
      <c r="C112" s="174">
        <f>SUM(C113:C114)</f>
        <v>0</v>
      </c>
      <c r="D112" s="174">
        <f>SUM(D113:D114)</f>
        <v>0</v>
      </c>
      <c r="E112" s="175"/>
      <c r="F112" s="176"/>
      <c r="G112" s="174">
        <f t="shared" ref="G112:L112" si="24">SUM(G113:G114)</f>
        <v>0</v>
      </c>
      <c r="H112" s="174">
        <f t="shared" si="24"/>
        <v>0</v>
      </c>
      <c r="I112" s="174">
        <f t="shared" si="24"/>
        <v>0</v>
      </c>
      <c r="J112" s="176">
        <f t="shared" si="24"/>
        <v>0</v>
      </c>
      <c r="K112" s="176">
        <f t="shared" si="24"/>
        <v>0</v>
      </c>
      <c r="L112" s="177">
        <f t="shared" si="24"/>
        <v>0</v>
      </c>
    </row>
    <row r="113" spans="1:12" x14ac:dyDescent="0.25">
      <c r="A113" s="67"/>
      <c r="B113" s="81"/>
      <c r="C113" s="66"/>
      <c r="D113" s="66"/>
      <c r="E113" s="124"/>
      <c r="F113" s="125"/>
      <c r="G113" s="21"/>
      <c r="H113" s="21"/>
      <c r="I113" s="21"/>
      <c r="J113" s="124"/>
      <c r="K113" s="124"/>
      <c r="L113" s="124"/>
    </row>
    <row r="114" spans="1:12" x14ac:dyDescent="0.25">
      <c r="A114" s="67"/>
      <c r="B114" s="81"/>
      <c r="C114" s="66"/>
      <c r="D114" s="66"/>
      <c r="E114" s="124"/>
      <c r="F114" s="62"/>
      <c r="G114" s="21"/>
      <c r="H114" s="21"/>
      <c r="I114" s="21"/>
      <c r="J114" s="124"/>
      <c r="K114" s="124"/>
      <c r="L114" s="124"/>
    </row>
    <row r="115" spans="1:12" x14ac:dyDescent="0.25">
      <c r="A115" s="67"/>
      <c r="B115" s="173" t="s">
        <v>253</v>
      </c>
      <c r="C115" s="174">
        <f>SUM(C116:C118)</f>
        <v>0</v>
      </c>
      <c r="D115" s="174">
        <f>SUM(D116:D118)</f>
        <v>0</v>
      </c>
      <c r="E115" s="175"/>
      <c r="F115" s="176"/>
      <c r="G115" s="174">
        <f t="shared" ref="G115:L115" si="25">SUM(G116:G118)</f>
        <v>0</v>
      </c>
      <c r="H115" s="174">
        <f t="shared" si="25"/>
        <v>0</v>
      </c>
      <c r="I115" s="174">
        <f t="shared" si="25"/>
        <v>0</v>
      </c>
      <c r="J115" s="176">
        <f t="shared" si="25"/>
        <v>0</v>
      </c>
      <c r="K115" s="176">
        <f t="shared" si="25"/>
        <v>0</v>
      </c>
      <c r="L115" s="177">
        <f t="shared" si="25"/>
        <v>0</v>
      </c>
    </row>
    <row r="116" spans="1:12" x14ac:dyDescent="0.25">
      <c r="A116" s="67"/>
      <c r="B116" s="81"/>
      <c r="C116" s="66"/>
      <c r="D116" s="66"/>
      <c r="E116" s="124"/>
      <c r="F116" s="62"/>
      <c r="G116" s="21"/>
      <c r="H116" s="21"/>
      <c r="I116" s="21"/>
      <c r="J116" s="124"/>
      <c r="K116" s="124"/>
      <c r="L116" s="124"/>
    </row>
    <row r="117" spans="1:12" x14ac:dyDescent="0.25">
      <c r="A117" s="67"/>
      <c r="B117" s="81"/>
      <c r="C117" s="66"/>
      <c r="D117" s="66"/>
      <c r="E117" s="124"/>
      <c r="F117" s="62"/>
      <c r="G117" s="21"/>
      <c r="H117" s="21"/>
      <c r="I117" s="21"/>
      <c r="J117" s="124"/>
      <c r="K117" s="124"/>
      <c r="L117" s="124"/>
    </row>
    <row r="118" spans="1:12" x14ac:dyDescent="0.25">
      <c r="A118" s="67"/>
      <c r="B118" s="81"/>
      <c r="C118" s="66"/>
      <c r="D118" s="66"/>
      <c r="E118" s="125"/>
      <c r="F118" s="62"/>
      <c r="G118" s="21"/>
      <c r="H118" s="21"/>
      <c r="I118" s="21"/>
      <c r="J118" s="124"/>
      <c r="K118" s="124"/>
      <c r="L118" s="124"/>
    </row>
    <row r="119" spans="1:12" ht="19.5" x14ac:dyDescent="0.35">
      <c r="A119" s="334" t="s">
        <v>199</v>
      </c>
      <c r="B119" s="334"/>
      <c r="C119" s="334"/>
      <c r="D119" s="334"/>
      <c r="E119" s="334"/>
      <c r="F119" s="334"/>
      <c r="G119" s="334"/>
      <c r="H119" s="334"/>
      <c r="I119" s="334"/>
      <c r="J119" s="334"/>
      <c r="K119" s="127"/>
      <c r="L119" s="167"/>
    </row>
    <row r="120" spans="1:12" x14ac:dyDescent="0.3">
      <c r="K120" s="140"/>
      <c r="L120" s="168"/>
    </row>
    <row r="121" spans="1:12" x14ac:dyDescent="0.3">
      <c r="K121" s="140"/>
      <c r="L121" s="168"/>
    </row>
    <row r="122" spans="1:12" x14ac:dyDescent="0.3">
      <c r="K122" s="140"/>
      <c r="L122" s="168"/>
    </row>
    <row r="123" spans="1:12" x14ac:dyDescent="0.3">
      <c r="K123" s="140"/>
      <c r="L123" s="168"/>
    </row>
    <row r="124" spans="1:12" x14ac:dyDescent="0.3">
      <c r="K124" s="140"/>
      <c r="L124" s="168"/>
    </row>
    <row r="125" spans="1:12" x14ac:dyDescent="0.3">
      <c r="K125" s="140"/>
      <c r="L125" s="168"/>
    </row>
    <row r="126" spans="1:12" x14ac:dyDescent="0.3">
      <c r="K126" s="140"/>
      <c r="L126" s="168"/>
    </row>
    <row r="127" spans="1:12" x14ac:dyDescent="0.3">
      <c r="K127" s="140"/>
      <c r="L127" s="168"/>
    </row>
    <row r="128" spans="1:12" x14ac:dyDescent="0.3">
      <c r="K128" s="140"/>
      <c r="L128" s="168"/>
    </row>
    <row r="129" spans="11:12" customFormat="1" x14ac:dyDescent="0.25">
      <c r="K129" s="140"/>
      <c r="L129" s="168"/>
    </row>
    <row r="130" spans="11:12" customFormat="1" x14ac:dyDescent="0.25">
      <c r="K130" s="127"/>
      <c r="L130" s="167"/>
    </row>
    <row r="131" spans="11:12" customFormat="1" x14ac:dyDescent="0.25">
      <c r="K131" s="125"/>
      <c r="L131" s="169"/>
    </row>
    <row r="132" spans="11:12" customFormat="1" x14ac:dyDescent="0.25">
      <c r="K132" s="125"/>
      <c r="L132" s="169"/>
    </row>
    <row r="133" spans="11:12" customFormat="1" x14ac:dyDescent="0.25">
      <c r="K133" s="125"/>
      <c r="L133" s="169"/>
    </row>
    <row r="134" spans="11:12" customFormat="1" x14ac:dyDescent="0.25">
      <c r="K134" s="125"/>
      <c r="L134" s="169"/>
    </row>
    <row r="135" spans="11:12" customFormat="1" x14ac:dyDescent="0.25">
      <c r="K135" s="125"/>
      <c r="L135" s="169"/>
    </row>
    <row r="136" spans="11:12" customFormat="1" x14ac:dyDescent="0.25">
      <c r="K136" s="125"/>
      <c r="L136" s="169"/>
    </row>
    <row r="137" spans="11:12" customFormat="1" x14ac:dyDescent="0.25">
      <c r="K137" s="125"/>
      <c r="L137" s="169"/>
    </row>
    <row r="138" spans="11:12" customFormat="1" x14ac:dyDescent="0.25">
      <c r="K138" s="125"/>
      <c r="L138" s="169"/>
    </row>
    <row r="139" spans="11:12" customFormat="1" x14ac:dyDescent="0.25">
      <c r="K139" s="125"/>
      <c r="L139" s="169"/>
    </row>
    <row r="140" spans="11:12" customFormat="1" x14ac:dyDescent="0.25">
      <c r="K140" s="125"/>
      <c r="L140" s="169"/>
    </row>
    <row r="141" spans="11:12" customFormat="1" x14ac:dyDescent="0.25">
      <c r="K141" s="127"/>
      <c r="L141" s="167"/>
    </row>
    <row r="142" spans="11:12" customFormat="1" x14ac:dyDescent="0.25">
      <c r="K142" s="125"/>
      <c r="L142" s="169"/>
    </row>
    <row r="143" spans="11:12" customFormat="1" x14ac:dyDescent="0.25">
      <c r="K143" s="125"/>
      <c r="L143" s="169"/>
    </row>
    <row r="144" spans="11:12" customFormat="1" x14ac:dyDescent="0.25">
      <c r="K144" s="125"/>
      <c r="L144" s="169"/>
    </row>
    <row r="145" spans="11:12" customFormat="1" x14ac:dyDescent="0.25">
      <c r="K145" s="125"/>
      <c r="L145" s="169"/>
    </row>
    <row r="146" spans="11:12" customFormat="1" x14ac:dyDescent="0.25">
      <c r="K146" s="125"/>
      <c r="L146" s="169"/>
    </row>
    <row r="147" spans="11:12" customFormat="1" x14ac:dyDescent="0.25">
      <c r="K147" s="125"/>
      <c r="L147" s="169"/>
    </row>
    <row r="148" spans="11:12" customFormat="1" x14ac:dyDescent="0.25">
      <c r="K148" s="125"/>
      <c r="L148" s="169"/>
    </row>
    <row r="149" spans="11:12" customFormat="1" x14ac:dyDescent="0.25">
      <c r="K149" s="125"/>
      <c r="L149" s="169"/>
    </row>
    <row r="150" spans="11:12" customFormat="1" x14ac:dyDescent="0.25">
      <c r="K150" s="125"/>
      <c r="L150" s="169"/>
    </row>
    <row r="151" spans="11:12" customFormat="1" x14ac:dyDescent="0.25">
      <c r="K151" s="125"/>
      <c r="L151" s="169"/>
    </row>
    <row r="152" spans="11:12" customFormat="1" x14ac:dyDescent="0.25">
      <c r="K152" s="127"/>
      <c r="L152" s="167"/>
    </row>
    <row r="153" spans="11:12" customFormat="1" x14ac:dyDescent="0.25">
      <c r="K153" s="125"/>
      <c r="L153" s="169"/>
    </row>
    <row r="154" spans="11:12" customFormat="1" x14ac:dyDescent="0.25">
      <c r="K154" s="125"/>
      <c r="L154" s="169"/>
    </row>
    <row r="155" spans="11:12" customFormat="1" x14ac:dyDescent="0.25">
      <c r="K155" s="125"/>
      <c r="L155" s="169"/>
    </row>
    <row r="156" spans="11:12" customFormat="1" x14ac:dyDescent="0.25">
      <c r="K156" s="125"/>
      <c r="L156" s="169"/>
    </row>
    <row r="157" spans="11:12" customFormat="1" x14ac:dyDescent="0.25">
      <c r="K157" s="125"/>
      <c r="L157" s="169"/>
    </row>
    <row r="158" spans="11:12" customFormat="1" x14ac:dyDescent="0.25">
      <c r="K158" s="125"/>
      <c r="L158" s="169"/>
    </row>
    <row r="159" spans="11:12" customFormat="1" x14ac:dyDescent="0.25">
      <c r="K159" s="125"/>
      <c r="L159" s="169"/>
    </row>
    <row r="160" spans="11:12" customFormat="1" x14ac:dyDescent="0.25">
      <c r="K160" s="125"/>
      <c r="L160" s="169"/>
    </row>
    <row r="161" spans="11:12" customFormat="1" x14ac:dyDescent="0.25">
      <c r="K161" s="125"/>
      <c r="L161" s="169"/>
    </row>
    <row r="162" spans="11:12" customFormat="1" x14ac:dyDescent="0.25">
      <c r="K162" s="125"/>
      <c r="L162" s="169"/>
    </row>
    <row r="163" spans="11:12" customFormat="1" x14ac:dyDescent="0.25">
      <c r="K163" s="127"/>
      <c r="L163" s="167"/>
    </row>
    <row r="164" spans="11:12" customFormat="1" x14ac:dyDescent="0.25">
      <c r="K164" s="125"/>
      <c r="L164" s="169"/>
    </row>
    <row r="165" spans="11:12" customFormat="1" x14ac:dyDescent="0.25">
      <c r="K165" s="125"/>
      <c r="L165" s="169"/>
    </row>
    <row r="166" spans="11:12" customFormat="1" x14ac:dyDescent="0.25">
      <c r="K166" s="125"/>
      <c r="L166" s="169"/>
    </row>
    <row r="167" spans="11:12" customFormat="1" x14ac:dyDescent="0.25">
      <c r="K167" s="125"/>
      <c r="L167" s="169"/>
    </row>
    <row r="168" spans="11:12" customFormat="1" x14ac:dyDescent="0.25">
      <c r="K168" s="125"/>
      <c r="L168" s="169"/>
    </row>
    <row r="169" spans="11:12" customFormat="1" x14ac:dyDescent="0.25">
      <c r="K169" s="125"/>
      <c r="L169" s="169"/>
    </row>
    <row r="170" spans="11:12" customFormat="1" x14ac:dyDescent="0.25">
      <c r="K170" s="125"/>
      <c r="L170" s="169"/>
    </row>
    <row r="171" spans="11:12" customFormat="1" x14ac:dyDescent="0.25">
      <c r="K171" s="125"/>
      <c r="L171" s="169"/>
    </row>
    <row r="172" spans="11:12" customFormat="1" x14ac:dyDescent="0.25">
      <c r="K172" s="125"/>
      <c r="L172" s="169"/>
    </row>
    <row r="173" spans="11:12" customFormat="1" x14ac:dyDescent="0.25">
      <c r="K173" s="125"/>
      <c r="L173" s="169"/>
    </row>
    <row r="174" spans="11:12" customFormat="1" x14ac:dyDescent="0.25">
      <c r="K174" s="127"/>
      <c r="L174" s="167"/>
    </row>
    <row r="175" spans="11:12" customFormat="1" x14ac:dyDescent="0.25">
      <c r="K175" s="125"/>
      <c r="L175" s="169"/>
    </row>
    <row r="176" spans="11:12" customFormat="1" x14ac:dyDescent="0.25">
      <c r="K176" s="125"/>
      <c r="L176" s="169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294" t="s">
        <v>106</v>
      </c>
      <c r="B1" s="294"/>
      <c r="C1" s="294"/>
      <c r="D1" s="294"/>
      <c r="E1" s="294"/>
      <c r="F1" s="294"/>
      <c r="G1" s="294"/>
    </row>
    <row r="2" spans="1:7" ht="54.75" customHeight="1" x14ac:dyDescent="0.25">
      <c r="A2" s="319" t="s">
        <v>107</v>
      </c>
      <c r="B2" s="331" t="s">
        <v>108</v>
      </c>
      <c r="C2" s="333"/>
      <c r="D2" s="319" t="s">
        <v>111</v>
      </c>
      <c r="E2" s="319" t="s">
        <v>112</v>
      </c>
      <c r="F2" s="319" t="s">
        <v>113</v>
      </c>
      <c r="G2" s="329" t="s">
        <v>114</v>
      </c>
    </row>
    <row r="3" spans="1:7" ht="21" customHeight="1" x14ac:dyDescent="0.25">
      <c r="A3" s="321"/>
      <c r="B3" s="56" t="s">
        <v>59</v>
      </c>
      <c r="C3" s="56" t="s">
        <v>90</v>
      </c>
      <c r="D3" s="321"/>
      <c r="E3" s="321"/>
      <c r="F3" s="321"/>
      <c r="G3" s="329"/>
    </row>
    <row r="4" spans="1:7" ht="41.25" customHeight="1" x14ac:dyDescent="0.25">
      <c r="A4" s="57" t="s">
        <v>109</v>
      </c>
      <c r="B4" s="60"/>
      <c r="C4" s="60">
        <v>166</v>
      </c>
      <c r="D4" s="88" t="s">
        <v>487</v>
      </c>
      <c r="E4" s="275" t="s">
        <v>488</v>
      </c>
      <c r="F4" s="61" t="s">
        <v>482</v>
      </c>
      <c r="G4" s="81" t="s">
        <v>483</v>
      </c>
    </row>
    <row r="5" spans="1:7" ht="62.25" customHeight="1" x14ac:dyDescent="0.25">
      <c r="A5" s="59" t="s">
        <v>110</v>
      </c>
      <c r="B5" s="60"/>
      <c r="C5" s="60">
        <v>40</v>
      </c>
      <c r="D5" s="88" t="s">
        <v>489</v>
      </c>
      <c r="E5" s="275" t="s">
        <v>490</v>
      </c>
      <c r="F5" s="275" t="s">
        <v>482</v>
      </c>
      <c r="G5" s="277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topLeftCell="A7" zoomScaleNormal="100" zoomScaleSheetLayoutView="100" workbookViewId="0">
      <selection activeCell="D25" sqref="D25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40" t="s">
        <v>115</v>
      </c>
      <c r="B1" s="340"/>
      <c r="C1" s="340"/>
      <c r="D1" s="340"/>
      <c r="E1" s="340"/>
      <c r="F1" s="340"/>
      <c r="G1" s="340"/>
      <c r="H1" s="340"/>
      <c r="I1" s="340"/>
    </row>
    <row r="2" spans="1:9" s="5" customFormat="1" ht="38.25" customHeight="1" x14ac:dyDescent="0.25">
      <c r="A2" s="338" t="s">
        <v>62</v>
      </c>
      <c r="B2" s="338" t="s">
        <v>116</v>
      </c>
      <c r="C2" s="339" t="s">
        <v>117</v>
      </c>
      <c r="D2" s="339"/>
      <c r="E2" s="338" t="s">
        <v>118</v>
      </c>
      <c r="F2" s="338" t="s">
        <v>95</v>
      </c>
      <c r="G2" s="338" t="s">
        <v>120</v>
      </c>
      <c r="H2" s="338"/>
      <c r="I2" s="338" t="s">
        <v>122</v>
      </c>
    </row>
    <row r="3" spans="1:9" s="5" customFormat="1" ht="55.5" customHeight="1" x14ac:dyDescent="0.25">
      <c r="A3" s="338"/>
      <c r="B3" s="338"/>
      <c r="C3" s="19" t="s">
        <v>59</v>
      </c>
      <c r="D3" s="19" t="s">
        <v>90</v>
      </c>
      <c r="E3" s="338"/>
      <c r="F3" s="338"/>
      <c r="G3" s="7" t="s">
        <v>119</v>
      </c>
      <c r="H3" s="7" t="s">
        <v>121</v>
      </c>
      <c r="I3" s="338"/>
    </row>
    <row r="4" spans="1:9" ht="18" x14ac:dyDescent="0.3">
      <c r="A4" s="62">
        <v>1</v>
      </c>
      <c r="B4" s="81"/>
      <c r="C4" s="66"/>
      <c r="D4" s="66"/>
      <c r="E4" s="98"/>
      <c r="F4" s="81"/>
      <c r="G4" s="21"/>
      <c r="H4" s="21"/>
      <c r="I4" s="98"/>
    </row>
    <row r="5" spans="1:9" ht="18" x14ac:dyDescent="0.3">
      <c r="A5" s="62">
        <v>2</v>
      </c>
      <c r="B5" s="81"/>
      <c r="C5" s="66"/>
      <c r="D5" s="66"/>
      <c r="E5" s="62"/>
      <c r="F5" s="81"/>
      <c r="G5" s="21"/>
      <c r="H5" s="21"/>
      <c r="I5" s="62"/>
    </row>
    <row r="6" spans="1:9" ht="18" x14ac:dyDescent="0.3">
      <c r="A6" s="62">
        <v>3</v>
      </c>
      <c r="B6" s="81"/>
      <c r="C6" s="66"/>
      <c r="D6" s="66"/>
      <c r="E6" s="62"/>
      <c r="F6" s="81"/>
      <c r="G6" s="21"/>
      <c r="H6" s="21"/>
      <c r="I6" s="62"/>
    </row>
    <row r="7" spans="1:9" ht="18" x14ac:dyDescent="0.3">
      <c r="A7" s="62">
        <v>4</v>
      </c>
      <c r="B7" s="81"/>
      <c r="C7" s="66"/>
      <c r="D7" s="66"/>
      <c r="E7" s="62"/>
      <c r="F7" s="81"/>
      <c r="G7" s="21"/>
      <c r="H7" s="21"/>
      <c r="I7" s="62"/>
    </row>
    <row r="8" spans="1:9" ht="18" x14ac:dyDescent="0.3">
      <c r="A8" s="62">
        <v>5</v>
      </c>
      <c r="B8" s="81"/>
      <c r="C8" s="66"/>
      <c r="D8" s="66"/>
      <c r="E8" s="62"/>
      <c r="F8" s="81"/>
      <c r="G8" s="21"/>
      <c r="H8" s="21"/>
      <c r="I8" s="62"/>
    </row>
    <row r="9" spans="1:9" ht="18" x14ac:dyDescent="0.3">
      <c r="A9" s="62">
        <v>6</v>
      </c>
      <c r="B9" s="81"/>
      <c r="C9" s="66"/>
      <c r="D9" s="66"/>
      <c r="E9" s="62"/>
      <c r="F9" s="81"/>
      <c r="G9" s="21"/>
      <c r="H9" s="21"/>
      <c r="I9" s="62"/>
    </row>
    <row r="10" spans="1:9" ht="18" x14ac:dyDescent="0.3">
      <c r="A10" s="62">
        <v>7</v>
      </c>
      <c r="B10" s="81"/>
      <c r="C10" s="66"/>
      <c r="D10" s="66"/>
      <c r="E10" s="62"/>
      <c r="F10" s="81"/>
      <c r="G10" s="21"/>
      <c r="H10" s="21"/>
      <c r="I10" s="62"/>
    </row>
    <row r="11" spans="1:9" ht="18" x14ac:dyDescent="0.3">
      <c r="A11" s="125">
        <v>8</v>
      </c>
      <c r="B11" s="81"/>
      <c r="C11" s="66"/>
      <c r="D11" s="66"/>
      <c r="E11" s="62"/>
      <c r="F11" s="81"/>
      <c r="G11" s="21"/>
      <c r="H11" s="21"/>
      <c r="I11" s="62"/>
    </row>
    <row r="12" spans="1:9" ht="18" x14ac:dyDescent="0.3">
      <c r="A12" s="125">
        <v>9</v>
      </c>
      <c r="B12" s="81"/>
      <c r="C12" s="66"/>
      <c r="D12" s="66"/>
      <c r="E12" s="62"/>
      <c r="F12" s="81"/>
      <c r="G12" s="21"/>
      <c r="H12" s="21"/>
      <c r="I12" s="62"/>
    </row>
    <row r="13" spans="1:9" ht="18" x14ac:dyDescent="0.3">
      <c r="A13" s="125">
        <v>10</v>
      </c>
      <c r="B13" s="81"/>
      <c r="C13" s="66"/>
      <c r="D13" s="66"/>
      <c r="E13" s="62"/>
      <c r="F13" s="81"/>
      <c r="G13" s="21"/>
      <c r="H13" s="21"/>
      <c r="I13" s="62"/>
    </row>
    <row r="14" spans="1:9" ht="18" x14ac:dyDescent="0.3">
      <c r="A14" s="125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" x14ac:dyDescent="0.3">
      <c r="A15" s="125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" x14ac:dyDescent="0.3">
      <c r="A16" s="125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" x14ac:dyDescent="0.3">
      <c r="A17" s="125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" x14ac:dyDescent="0.3">
      <c r="A18" s="125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" x14ac:dyDescent="0.3">
      <c r="A19" s="125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" x14ac:dyDescent="0.3">
      <c r="A20" s="125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" x14ac:dyDescent="0.3">
      <c r="A21" s="125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" x14ac:dyDescent="0.3">
      <c r="A22" s="125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" x14ac:dyDescent="0.3">
      <c r="A23" s="125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" x14ac:dyDescent="0.3">
      <c r="A24" s="125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" x14ac:dyDescent="0.3">
      <c r="A25" s="125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" x14ac:dyDescent="0.3">
      <c r="A26" s="125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.75" x14ac:dyDescent="0.25">
      <c r="A27" s="125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.75" x14ac:dyDescent="0.25">
      <c r="A28" s="125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.75" x14ac:dyDescent="0.25">
      <c r="A29" s="125">
        <v>26</v>
      </c>
      <c r="B29" s="99"/>
      <c r="C29" s="23"/>
      <c r="D29" s="23"/>
      <c r="E29" s="54"/>
      <c r="F29" s="99"/>
      <c r="G29" s="54"/>
      <c r="H29" s="54"/>
      <c r="I29" s="54"/>
    </row>
    <row r="30" spans="1:9" ht="18.75" x14ac:dyDescent="0.25">
      <c r="A30" s="125">
        <v>27</v>
      </c>
      <c r="B30" s="99"/>
      <c r="C30" s="23"/>
      <c r="D30" s="23"/>
      <c r="E30" s="54"/>
      <c r="F30" s="99"/>
      <c r="G30" s="54"/>
      <c r="H30" s="54"/>
      <c r="I30" s="54"/>
    </row>
    <row r="31" spans="1:9" ht="18.75" x14ac:dyDescent="0.25">
      <c r="A31" s="125">
        <v>28</v>
      </c>
      <c r="B31" s="99"/>
      <c r="C31" s="23"/>
      <c r="D31" s="23"/>
      <c r="E31" s="54"/>
      <c r="F31" s="99"/>
      <c r="G31" s="54"/>
      <c r="H31" s="54"/>
      <c r="I31" s="54"/>
    </row>
    <row r="32" spans="1:9" ht="18.75" x14ac:dyDescent="0.25">
      <c r="A32" s="125">
        <v>29</v>
      </c>
      <c r="B32" s="99"/>
      <c r="C32" s="23"/>
      <c r="D32" s="23"/>
      <c r="E32" s="54"/>
      <c r="F32" s="99"/>
      <c r="G32" s="54"/>
      <c r="H32" s="54"/>
      <c r="I32" s="54"/>
    </row>
    <row r="33" spans="1:9" ht="18.75" x14ac:dyDescent="0.25">
      <c r="A33" s="125">
        <v>30</v>
      </c>
      <c r="B33" s="99"/>
      <c r="C33" s="23"/>
      <c r="D33" s="23"/>
      <c r="E33" s="54"/>
      <c r="F33" s="99"/>
      <c r="G33" s="54"/>
      <c r="H33" s="54"/>
      <c r="I33" s="54"/>
    </row>
    <row r="34" spans="1:9" ht="18.75" x14ac:dyDescent="0.25">
      <c r="A34" s="336" t="s">
        <v>91</v>
      </c>
      <c r="B34" s="337"/>
      <c r="C34" s="38">
        <f>SUM(C4:C33)</f>
        <v>0</v>
      </c>
      <c r="D34" s="38">
        <f>SUM(D4:D33)</f>
        <v>0</v>
      </c>
      <c r="E34" s="58"/>
      <c r="F34" s="58"/>
      <c r="G34" s="38">
        <f>SUM(G4:G33)</f>
        <v>0</v>
      </c>
      <c r="H34" s="38">
        <f>SUM(H4:H33)</f>
        <v>0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2"/>
  <sheetViews>
    <sheetView topLeftCell="E1" zoomScale="90" zoomScaleNormal="90" zoomScaleSheetLayoutView="85" workbookViewId="0">
      <pane ySplit="3" topLeftCell="A4" activePane="bottomLeft" state="frozen"/>
      <selection activeCell="F1" sqref="F1"/>
      <selection pane="bottomLeft" activeCell="H52" sqref="H52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customHeight="1" x14ac:dyDescent="0.25">
      <c r="A1" s="329" t="s">
        <v>123</v>
      </c>
      <c r="B1" s="341" t="s">
        <v>117</v>
      </c>
      <c r="C1" s="341"/>
      <c r="D1" s="329" t="s">
        <v>125</v>
      </c>
      <c r="E1" s="342" t="s">
        <v>126</v>
      </c>
      <c r="F1" s="329" t="s">
        <v>127</v>
      </c>
      <c r="G1" s="329" t="s">
        <v>128</v>
      </c>
      <c r="H1" s="329" t="s">
        <v>123</v>
      </c>
      <c r="I1" s="341" t="s">
        <v>117</v>
      </c>
      <c r="J1" s="341"/>
      <c r="K1" s="329" t="s">
        <v>125</v>
      </c>
      <c r="L1" s="342" t="s">
        <v>126</v>
      </c>
      <c r="M1" s="329" t="s">
        <v>127</v>
      </c>
      <c r="N1" s="329" t="s">
        <v>128</v>
      </c>
    </row>
    <row r="2" spans="1:14" s="5" customFormat="1" ht="76.5" customHeight="1" x14ac:dyDescent="0.25">
      <c r="A2" s="329"/>
      <c r="B2" s="56" t="s">
        <v>59</v>
      </c>
      <c r="C2" s="56" t="s">
        <v>90</v>
      </c>
      <c r="D2" s="329"/>
      <c r="E2" s="342"/>
      <c r="F2" s="329"/>
      <c r="G2" s="329"/>
      <c r="H2" s="329"/>
      <c r="I2" s="56" t="s">
        <v>59</v>
      </c>
      <c r="J2" s="56" t="s">
        <v>90</v>
      </c>
      <c r="K2" s="329"/>
      <c r="L2" s="342"/>
      <c r="M2" s="329"/>
      <c r="N2" s="329"/>
    </row>
    <row r="3" spans="1:14" ht="18.75" x14ac:dyDescent="0.3">
      <c r="A3" s="73" t="s">
        <v>258</v>
      </c>
      <c r="B3" s="38">
        <f>SUM(B4:B151)</f>
        <v>8</v>
      </c>
      <c r="C3" s="38">
        <f>SUM(C4:C152)</f>
        <v>9</v>
      </c>
      <c r="D3" s="74"/>
      <c r="E3" s="74"/>
      <c r="F3" s="38">
        <f>SUM(F4:F152)</f>
        <v>14500</v>
      </c>
      <c r="G3" s="74"/>
      <c r="H3" s="73" t="s">
        <v>124</v>
      </c>
      <c r="I3" s="38">
        <f>SUM(I4:I151)</f>
        <v>51</v>
      </c>
      <c r="J3" s="38">
        <f>SUM(J4:J151)</f>
        <v>51</v>
      </c>
      <c r="K3" s="74"/>
      <c r="L3" s="74"/>
      <c r="M3" s="38">
        <f>SUM(M4:M151)</f>
        <v>8170</v>
      </c>
      <c r="N3" s="74"/>
    </row>
    <row r="4" spans="1:14" ht="75" x14ac:dyDescent="0.25">
      <c r="A4" s="75"/>
      <c r="B4" s="66">
        <v>1</v>
      </c>
      <c r="C4" s="66">
        <v>1</v>
      </c>
      <c r="D4" s="100" t="s">
        <v>333</v>
      </c>
      <c r="E4" s="247" t="s">
        <v>334</v>
      </c>
      <c r="F4" s="66">
        <v>500</v>
      </c>
      <c r="G4" s="65" t="s">
        <v>328</v>
      </c>
      <c r="H4" s="75"/>
      <c r="I4" s="354">
        <v>1</v>
      </c>
      <c r="J4" s="354">
        <v>1</v>
      </c>
      <c r="K4" s="355" t="s">
        <v>329</v>
      </c>
      <c r="L4" s="356" t="s">
        <v>330</v>
      </c>
      <c r="M4" s="354">
        <v>300</v>
      </c>
      <c r="N4" s="357" t="s">
        <v>331</v>
      </c>
    </row>
    <row r="5" spans="1:14" ht="131.25" x14ac:dyDescent="0.25">
      <c r="A5" s="77"/>
      <c r="B5" s="66">
        <v>1</v>
      </c>
      <c r="C5" s="66">
        <v>1</v>
      </c>
      <c r="D5" s="100" t="s">
        <v>335</v>
      </c>
      <c r="E5" s="247" t="s">
        <v>334</v>
      </c>
      <c r="F5" s="66">
        <v>500</v>
      </c>
      <c r="G5" s="65" t="s">
        <v>331</v>
      </c>
      <c r="H5" s="77"/>
      <c r="I5" s="354">
        <v>1</v>
      </c>
      <c r="J5" s="354">
        <v>1</v>
      </c>
      <c r="K5" s="355" t="s">
        <v>332</v>
      </c>
      <c r="L5" s="356" t="s">
        <v>72</v>
      </c>
      <c r="M5" s="354">
        <v>200</v>
      </c>
      <c r="N5" s="356" t="s">
        <v>331</v>
      </c>
    </row>
    <row r="6" spans="1:14" ht="75" x14ac:dyDescent="0.25">
      <c r="A6" s="75"/>
      <c r="B6" s="66">
        <v>1</v>
      </c>
      <c r="C6" s="66">
        <v>1</v>
      </c>
      <c r="D6" s="100" t="s">
        <v>357</v>
      </c>
      <c r="E6" s="247" t="s">
        <v>334</v>
      </c>
      <c r="F6" s="66">
        <v>2000</v>
      </c>
      <c r="G6" s="65" t="s">
        <v>331</v>
      </c>
      <c r="H6" s="75"/>
      <c r="I6" s="354">
        <v>1</v>
      </c>
      <c r="J6" s="354">
        <v>1</v>
      </c>
      <c r="K6" s="355" t="s">
        <v>347</v>
      </c>
      <c r="L6" s="358" t="s">
        <v>70</v>
      </c>
      <c r="M6" s="354">
        <v>270</v>
      </c>
      <c r="N6" s="356" t="s">
        <v>348</v>
      </c>
    </row>
    <row r="7" spans="1:14" ht="112.5" x14ac:dyDescent="0.25">
      <c r="A7" s="77"/>
      <c r="B7" s="66">
        <v>1</v>
      </c>
      <c r="C7" s="66">
        <v>1</v>
      </c>
      <c r="D7" s="100" t="s">
        <v>358</v>
      </c>
      <c r="E7" s="247" t="s">
        <v>334</v>
      </c>
      <c r="F7" s="66">
        <v>2500</v>
      </c>
      <c r="G7" s="65" t="s">
        <v>331</v>
      </c>
      <c r="H7" s="77"/>
      <c r="I7" s="354">
        <v>1</v>
      </c>
      <c r="J7" s="354">
        <v>1</v>
      </c>
      <c r="K7" s="355" t="s">
        <v>349</v>
      </c>
      <c r="L7" s="358" t="s">
        <v>61</v>
      </c>
      <c r="M7" s="354">
        <v>160</v>
      </c>
      <c r="N7" s="356" t="s">
        <v>350</v>
      </c>
    </row>
    <row r="8" spans="1:14" ht="75" x14ac:dyDescent="0.25">
      <c r="A8" s="75"/>
      <c r="B8" s="66">
        <v>1</v>
      </c>
      <c r="C8" s="66">
        <v>1</v>
      </c>
      <c r="D8" s="247" t="s">
        <v>384</v>
      </c>
      <c r="E8" s="247" t="s">
        <v>334</v>
      </c>
      <c r="F8" s="66">
        <v>2500</v>
      </c>
      <c r="G8" s="65" t="s">
        <v>331</v>
      </c>
      <c r="H8" s="75"/>
      <c r="I8" s="354">
        <v>1</v>
      </c>
      <c r="J8" s="354">
        <v>1</v>
      </c>
      <c r="K8" s="355" t="s">
        <v>351</v>
      </c>
      <c r="L8" s="358" t="s">
        <v>70</v>
      </c>
      <c r="M8" s="354">
        <v>250</v>
      </c>
      <c r="N8" s="356" t="s">
        <v>352</v>
      </c>
    </row>
    <row r="9" spans="1:14" ht="56.25" x14ac:dyDescent="0.25">
      <c r="A9" s="76"/>
      <c r="B9" s="21">
        <v>1</v>
      </c>
      <c r="C9" s="66">
        <v>1</v>
      </c>
      <c r="D9" s="247" t="s">
        <v>393</v>
      </c>
      <c r="E9" s="247" t="s">
        <v>334</v>
      </c>
      <c r="F9" s="66">
        <v>2500</v>
      </c>
      <c r="G9" s="65" t="s">
        <v>331</v>
      </c>
      <c r="H9" s="76"/>
      <c r="I9" s="359">
        <v>1</v>
      </c>
      <c r="J9" s="359">
        <v>1</v>
      </c>
      <c r="K9" s="360" t="s">
        <v>353</v>
      </c>
      <c r="L9" s="361" t="s">
        <v>69</v>
      </c>
      <c r="M9" s="359">
        <v>210</v>
      </c>
      <c r="N9" s="361" t="s">
        <v>354</v>
      </c>
    </row>
    <row r="10" spans="1:14" ht="56.25" x14ac:dyDescent="0.25">
      <c r="A10" s="76"/>
      <c r="B10" s="21">
        <v>1</v>
      </c>
      <c r="C10" s="21">
        <v>1</v>
      </c>
      <c r="D10" s="247" t="s">
        <v>390</v>
      </c>
      <c r="E10" s="247" t="s">
        <v>334</v>
      </c>
      <c r="F10" s="66">
        <v>500</v>
      </c>
      <c r="G10" s="65" t="s">
        <v>331</v>
      </c>
      <c r="H10" s="76"/>
      <c r="I10" s="359">
        <v>1</v>
      </c>
      <c r="J10" s="359">
        <v>1</v>
      </c>
      <c r="K10" s="360" t="s">
        <v>355</v>
      </c>
      <c r="L10" s="358" t="s">
        <v>60</v>
      </c>
      <c r="M10" s="359">
        <v>300</v>
      </c>
      <c r="N10" s="361" t="s">
        <v>356</v>
      </c>
    </row>
    <row r="11" spans="1:14" ht="56.25" x14ac:dyDescent="0.25">
      <c r="A11" s="76"/>
      <c r="B11" s="21">
        <v>1</v>
      </c>
      <c r="C11" s="21">
        <v>1</v>
      </c>
      <c r="D11" s="247" t="s">
        <v>394</v>
      </c>
      <c r="E11" s="247" t="s">
        <v>334</v>
      </c>
      <c r="F11" s="21">
        <v>2500</v>
      </c>
      <c r="G11" s="65" t="s">
        <v>331</v>
      </c>
      <c r="H11" s="76"/>
      <c r="I11" s="359">
        <v>1</v>
      </c>
      <c r="J11" s="359">
        <v>1</v>
      </c>
      <c r="K11" s="362" t="s">
        <v>359</v>
      </c>
      <c r="L11" s="363" t="s">
        <v>334</v>
      </c>
      <c r="M11" s="359">
        <v>150</v>
      </c>
      <c r="N11" s="361" t="s">
        <v>331</v>
      </c>
    </row>
    <row r="12" spans="1:14" ht="112.5" x14ac:dyDescent="0.25">
      <c r="A12" s="76"/>
      <c r="B12" s="21">
        <v>0</v>
      </c>
      <c r="C12" s="21">
        <v>1</v>
      </c>
      <c r="D12" s="247" t="s">
        <v>411</v>
      </c>
      <c r="E12" s="247" t="s">
        <v>334</v>
      </c>
      <c r="F12" s="21">
        <v>1000</v>
      </c>
      <c r="G12" s="65" t="s">
        <v>331</v>
      </c>
      <c r="H12" s="76"/>
      <c r="I12" s="359">
        <v>1</v>
      </c>
      <c r="J12" s="359">
        <v>1</v>
      </c>
      <c r="K12" s="362" t="s">
        <v>360</v>
      </c>
      <c r="L12" s="363" t="s">
        <v>334</v>
      </c>
      <c r="M12" s="359">
        <v>120</v>
      </c>
      <c r="N12" s="361" t="s">
        <v>331</v>
      </c>
    </row>
    <row r="13" spans="1:14" ht="75" x14ac:dyDescent="0.25">
      <c r="A13" s="76"/>
      <c r="B13" s="21"/>
      <c r="C13" s="21"/>
      <c r="D13" s="243"/>
      <c r="E13" s="247"/>
      <c r="F13" s="21"/>
      <c r="G13" s="125"/>
      <c r="H13" s="76"/>
      <c r="I13" s="359">
        <v>1</v>
      </c>
      <c r="J13" s="359">
        <v>1</v>
      </c>
      <c r="K13" s="362" t="s">
        <v>361</v>
      </c>
      <c r="L13" s="363" t="s">
        <v>334</v>
      </c>
      <c r="M13" s="359">
        <v>100</v>
      </c>
      <c r="N13" s="361" t="s">
        <v>331</v>
      </c>
    </row>
    <row r="14" spans="1:14" ht="56.25" x14ac:dyDescent="0.25">
      <c r="A14" s="76"/>
      <c r="B14" s="21"/>
      <c r="C14" s="21"/>
      <c r="D14" s="248"/>
      <c r="E14" s="247"/>
      <c r="F14" s="21"/>
      <c r="G14" s="125"/>
      <c r="H14" s="76"/>
      <c r="I14" s="359">
        <v>1</v>
      </c>
      <c r="J14" s="359">
        <v>1</v>
      </c>
      <c r="K14" s="364" t="s">
        <v>362</v>
      </c>
      <c r="L14" s="363" t="s">
        <v>334</v>
      </c>
      <c r="M14" s="359">
        <v>160</v>
      </c>
      <c r="N14" s="361" t="s">
        <v>331</v>
      </c>
    </row>
    <row r="15" spans="1:14" ht="56.25" x14ac:dyDescent="0.25">
      <c r="A15" s="76"/>
      <c r="B15" s="21"/>
      <c r="C15" s="21"/>
      <c r="D15" s="248"/>
      <c r="E15" s="247"/>
      <c r="F15" s="21"/>
      <c r="G15" s="125"/>
      <c r="H15" s="76"/>
      <c r="I15" s="359">
        <v>1</v>
      </c>
      <c r="J15" s="359">
        <v>1</v>
      </c>
      <c r="K15" s="364" t="s">
        <v>363</v>
      </c>
      <c r="L15" s="363" t="s">
        <v>334</v>
      </c>
      <c r="M15" s="359">
        <v>150</v>
      </c>
      <c r="N15" s="361" t="s">
        <v>331</v>
      </c>
    </row>
    <row r="16" spans="1:14" ht="56.25" x14ac:dyDescent="0.25">
      <c r="A16" s="76"/>
      <c r="B16" s="21"/>
      <c r="C16" s="21"/>
      <c r="D16" s="243"/>
      <c r="E16" s="247"/>
      <c r="F16" s="21"/>
      <c r="G16" s="125"/>
      <c r="H16" s="76"/>
      <c r="I16" s="359">
        <v>1</v>
      </c>
      <c r="J16" s="359">
        <v>1</v>
      </c>
      <c r="K16" s="362" t="s">
        <v>364</v>
      </c>
      <c r="L16" s="363" t="s">
        <v>334</v>
      </c>
      <c r="M16" s="359">
        <v>110</v>
      </c>
      <c r="N16" s="361" t="s">
        <v>331</v>
      </c>
    </row>
    <row r="17" spans="1:14" ht="56.25" x14ac:dyDescent="0.25">
      <c r="A17" s="76"/>
      <c r="B17" s="21"/>
      <c r="C17" s="21"/>
      <c r="D17" s="248"/>
      <c r="E17" s="247"/>
      <c r="F17" s="21"/>
      <c r="G17" s="125"/>
      <c r="H17" s="76"/>
      <c r="I17" s="359">
        <v>1</v>
      </c>
      <c r="J17" s="359">
        <v>1</v>
      </c>
      <c r="K17" s="364" t="s">
        <v>365</v>
      </c>
      <c r="L17" s="363" t="s">
        <v>334</v>
      </c>
      <c r="M17" s="359">
        <v>130</v>
      </c>
      <c r="N17" s="361" t="s">
        <v>331</v>
      </c>
    </row>
    <row r="18" spans="1:14" ht="56.25" x14ac:dyDescent="0.25">
      <c r="A18" s="76"/>
      <c r="B18" s="21"/>
      <c r="C18" s="21"/>
      <c r="D18" s="243"/>
      <c r="E18" s="247"/>
      <c r="F18" s="21"/>
      <c r="G18" s="125"/>
      <c r="H18" s="76"/>
      <c r="I18" s="359">
        <v>1</v>
      </c>
      <c r="J18" s="359">
        <v>1</v>
      </c>
      <c r="K18" s="362" t="s">
        <v>366</v>
      </c>
      <c r="L18" s="363" t="s">
        <v>334</v>
      </c>
      <c r="M18" s="359">
        <v>220</v>
      </c>
      <c r="N18" s="361" t="s">
        <v>331</v>
      </c>
    </row>
    <row r="19" spans="1:14" ht="56.25" x14ac:dyDescent="0.25">
      <c r="A19" s="76"/>
      <c r="B19" s="21"/>
      <c r="C19" s="21"/>
      <c r="D19" s="248"/>
      <c r="E19" s="247"/>
      <c r="F19" s="21"/>
      <c r="G19" s="125"/>
      <c r="H19" s="76"/>
      <c r="I19" s="359">
        <v>1</v>
      </c>
      <c r="J19" s="359">
        <v>1</v>
      </c>
      <c r="K19" s="364" t="s">
        <v>367</v>
      </c>
      <c r="L19" s="363" t="s">
        <v>334</v>
      </c>
      <c r="M19" s="359">
        <v>130</v>
      </c>
      <c r="N19" s="361" t="s">
        <v>331</v>
      </c>
    </row>
    <row r="20" spans="1:14" ht="56.25" x14ac:dyDescent="0.25">
      <c r="A20" s="76"/>
      <c r="B20" s="21"/>
      <c r="C20" s="21"/>
      <c r="D20" s="243"/>
      <c r="E20" s="247"/>
      <c r="F20" s="21"/>
      <c r="G20" s="125"/>
      <c r="H20" s="76"/>
      <c r="I20" s="359">
        <v>1</v>
      </c>
      <c r="J20" s="359">
        <v>1</v>
      </c>
      <c r="K20" s="362" t="s">
        <v>368</v>
      </c>
      <c r="L20" s="363" t="s">
        <v>334</v>
      </c>
      <c r="M20" s="359">
        <v>100</v>
      </c>
      <c r="N20" s="361" t="s">
        <v>331</v>
      </c>
    </row>
    <row r="21" spans="1:14" ht="56.25" x14ac:dyDescent="0.25">
      <c r="A21" s="76"/>
      <c r="B21" s="21"/>
      <c r="C21" s="21"/>
      <c r="D21" s="243"/>
      <c r="E21" s="247"/>
      <c r="F21" s="21"/>
      <c r="G21" s="125"/>
      <c r="H21" s="76"/>
      <c r="I21" s="359">
        <v>1</v>
      </c>
      <c r="J21" s="359">
        <v>1</v>
      </c>
      <c r="K21" s="362" t="s">
        <v>369</v>
      </c>
      <c r="L21" s="363" t="s">
        <v>334</v>
      </c>
      <c r="M21" s="359">
        <v>200</v>
      </c>
      <c r="N21" s="361" t="s">
        <v>331</v>
      </c>
    </row>
    <row r="22" spans="1:14" ht="75" x14ac:dyDescent="0.25">
      <c r="A22" s="76"/>
      <c r="B22" s="21"/>
      <c r="C22" s="21"/>
      <c r="D22" s="243"/>
      <c r="E22" s="247"/>
      <c r="F22" s="21"/>
      <c r="G22" s="125"/>
      <c r="H22" s="76"/>
      <c r="I22" s="359">
        <v>1</v>
      </c>
      <c r="J22" s="359">
        <v>1</v>
      </c>
      <c r="K22" s="362" t="s">
        <v>370</v>
      </c>
      <c r="L22" s="363" t="s">
        <v>334</v>
      </c>
      <c r="M22" s="359">
        <v>120</v>
      </c>
      <c r="N22" s="361" t="s">
        <v>331</v>
      </c>
    </row>
    <row r="23" spans="1:14" ht="56.25" x14ac:dyDescent="0.25">
      <c r="A23" s="76"/>
      <c r="B23" s="21"/>
      <c r="C23" s="21"/>
      <c r="D23" s="243"/>
      <c r="E23" s="247"/>
      <c r="F23" s="21"/>
      <c r="G23" s="125"/>
      <c r="H23" s="76"/>
      <c r="I23" s="359">
        <v>1</v>
      </c>
      <c r="J23" s="359">
        <v>1</v>
      </c>
      <c r="K23" s="362" t="s">
        <v>371</v>
      </c>
      <c r="L23" s="363" t="s">
        <v>334</v>
      </c>
      <c r="M23" s="359">
        <v>180</v>
      </c>
      <c r="N23" s="361" t="s">
        <v>331</v>
      </c>
    </row>
    <row r="24" spans="1:14" ht="56.25" x14ac:dyDescent="0.25">
      <c r="A24" s="76"/>
      <c r="B24" s="21"/>
      <c r="C24" s="21"/>
      <c r="D24" s="243"/>
      <c r="E24" s="247"/>
      <c r="F24" s="21"/>
      <c r="G24" s="125"/>
      <c r="H24" s="76"/>
      <c r="I24" s="359">
        <v>1</v>
      </c>
      <c r="J24" s="359">
        <v>1</v>
      </c>
      <c r="K24" s="362" t="s">
        <v>372</v>
      </c>
      <c r="L24" s="363" t="s">
        <v>334</v>
      </c>
      <c r="M24" s="359">
        <v>110</v>
      </c>
      <c r="N24" s="361" t="s">
        <v>331</v>
      </c>
    </row>
    <row r="25" spans="1:14" ht="56.25" x14ac:dyDescent="0.25">
      <c r="A25" s="76"/>
      <c r="B25" s="21"/>
      <c r="C25" s="21"/>
      <c r="D25" s="243"/>
      <c r="E25" s="247"/>
      <c r="F25" s="21"/>
      <c r="G25" s="125"/>
      <c r="H25" s="76"/>
      <c r="I25" s="359">
        <v>1</v>
      </c>
      <c r="J25" s="359">
        <v>1</v>
      </c>
      <c r="K25" s="362" t="s">
        <v>373</v>
      </c>
      <c r="L25" s="363" t="s">
        <v>334</v>
      </c>
      <c r="M25" s="359">
        <v>150</v>
      </c>
      <c r="N25" s="361" t="s">
        <v>331</v>
      </c>
    </row>
    <row r="26" spans="1:14" ht="56.25" x14ac:dyDescent="0.25">
      <c r="A26" s="76"/>
      <c r="B26" s="21"/>
      <c r="C26" s="21"/>
      <c r="D26" s="243"/>
      <c r="E26" s="247"/>
      <c r="F26" s="21"/>
      <c r="G26" s="125"/>
      <c r="H26" s="76"/>
      <c r="I26" s="359">
        <v>1</v>
      </c>
      <c r="J26" s="359">
        <v>1</v>
      </c>
      <c r="K26" s="362" t="s">
        <v>374</v>
      </c>
      <c r="L26" s="363" t="s">
        <v>334</v>
      </c>
      <c r="M26" s="359">
        <v>110</v>
      </c>
      <c r="N26" s="361" t="s">
        <v>331</v>
      </c>
    </row>
    <row r="27" spans="1:14" ht="56.25" x14ac:dyDescent="0.25">
      <c r="A27" s="76"/>
      <c r="B27" s="21"/>
      <c r="C27" s="21"/>
      <c r="D27" s="243"/>
      <c r="E27" s="247"/>
      <c r="F27" s="21"/>
      <c r="G27" s="125"/>
      <c r="H27" s="76"/>
      <c r="I27" s="359">
        <v>1</v>
      </c>
      <c r="J27" s="359">
        <v>1</v>
      </c>
      <c r="K27" s="362" t="s">
        <v>375</v>
      </c>
      <c r="L27" s="363" t="s">
        <v>334</v>
      </c>
      <c r="M27" s="359">
        <v>130</v>
      </c>
      <c r="N27" s="361" t="s">
        <v>331</v>
      </c>
    </row>
    <row r="28" spans="1:14" ht="75" x14ac:dyDescent="0.25">
      <c r="A28" s="76"/>
      <c r="B28" s="21"/>
      <c r="C28" s="21"/>
      <c r="D28" s="243"/>
      <c r="E28" s="247"/>
      <c r="F28" s="21"/>
      <c r="G28" s="125"/>
      <c r="H28" s="76"/>
      <c r="I28" s="359">
        <v>1</v>
      </c>
      <c r="J28" s="359">
        <v>1</v>
      </c>
      <c r="K28" s="362" t="s">
        <v>379</v>
      </c>
      <c r="L28" s="363" t="s">
        <v>334</v>
      </c>
      <c r="M28" s="359">
        <v>100</v>
      </c>
      <c r="N28" s="361" t="s">
        <v>331</v>
      </c>
    </row>
    <row r="29" spans="1:14" ht="56.25" x14ac:dyDescent="0.25">
      <c r="A29" s="76"/>
      <c r="B29" s="21"/>
      <c r="C29" s="21"/>
      <c r="D29" s="243"/>
      <c r="E29" s="247"/>
      <c r="F29" s="21"/>
      <c r="G29" s="125"/>
      <c r="H29" s="76"/>
      <c r="I29" s="359">
        <v>1</v>
      </c>
      <c r="J29" s="359">
        <v>1</v>
      </c>
      <c r="K29" s="362" t="s">
        <v>376</v>
      </c>
      <c r="L29" s="363" t="s">
        <v>334</v>
      </c>
      <c r="M29" s="359">
        <v>150</v>
      </c>
      <c r="N29" s="361" t="s">
        <v>331</v>
      </c>
    </row>
    <row r="30" spans="1:14" ht="56.25" x14ac:dyDescent="0.25">
      <c r="A30" s="76"/>
      <c r="B30" s="21"/>
      <c r="C30" s="21"/>
      <c r="D30" s="243"/>
      <c r="E30" s="247"/>
      <c r="F30" s="21"/>
      <c r="G30" s="125"/>
      <c r="H30" s="76"/>
      <c r="I30" s="359">
        <v>1</v>
      </c>
      <c r="J30" s="359">
        <v>1</v>
      </c>
      <c r="K30" s="362" t="s">
        <v>380</v>
      </c>
      <c r="L30" s="363" t="s">
        <v>334</v>
      </c>
      <c r="M30" s="359">
        <v>110</v>
      </c>
      <c r="N30" s="361" t="s">
        <v>331</v>
      </c>
    </row>
    <row r="31" spans="1:14" ht="75" x14ac:dyDescent="0.25">
      <c r="A31" s="76"/>
      <c r="B31" s="21"/>
      <c r="C31" s="21"/>
      <c r="D31" s="243"/>
      <c r="E31" s="247"/>
      <c r="F31" s="21"/>
      <c r="G31" s="125"/>
      <c r="H31" s="76"/>
      <c r="I31" s="359">
        <v>1</v>
      </c>
      <c r="J31" s="359">
        <v>1</v>
      </c>
      <c r="K31" s="362" t="s">
        <v>381</v>
      </c>
      <c r="L31" s="363" t="s">
        <v>334</v>
      </c>
      <c r="M31" s="359">
        <v>130</v>
      </c>
      <c r="N31" s="361" t="s">
        <v>331</v>
      </c>
    </row>
    <row r="32" spans="1:14" ht="56.25" x14ac:dyDescent="0.25">
      <c r="A32" s="76"/>
      <c r="B32" s="21"/>
      <c r="C32" s="21"/>
      <c r="D32" s="243"/>
      <c r="E32" s="247"/>
      <c r="F32" s="21"/>
      <c r="G32" s="125"/>
      <c r="H32" s="76"/>
      <c r="I32" s="359">
        <v>1</v>
      </c>
      <c r="J32" s="359">
        <v>1</v>
      </c>
      <c r="K32" s="362" t="s">
        <v>377</v>
      </c>
      <c r="L32" s="363" t="s">
        <v>334</v>
      </c>
      <c r="M32" s="359">
        <v>110</v>
      </c>
      <c r="N32" s="361" t="s">
        <v>331</v>
      </c>
    </row>
    <row r="33" spans="1:14" ht="56.25" x14ac:dyDescent="0.25">
      <c r="A33" s="76"/>
      <c r="B33" s="21"/>
      <c r="C33" s="21"/>
      <c r="D33" s="243"/>
      <c r="E33" s="247"/>
      <c r="F33" s="21"/>
      <c r="G33" s="125"/>
      <c r="H33" s="76"/>
      <c r="I33" s="359">
        <v>1</v>
      </c>
      <c r="J33" s="359">
        <v>1</v>
      </c>
      <c r="K33" s="362" t="s">
        <v>378</v>
      </c>
      <c r="L33" s="363" t="s">
        <v>334</v>
      </c>
      <c r="M33" s="359">
        <v>120</v>
      </c>
      <c r="N33" s="361" t="s">
        <v>331</v>
      </c>
    </row>
    <row r="34" spans="1:14" ht="56.25" x14ac:dyDescent="0.25">
      <c r="A34" s="76"/>
      <c r="B34" s="21"/>
      <c r="C34" s="21"/>
      <c r="D34" s="243"/>
      <c r="E34" s="247"/>
      <c r="F34" s="21"/>
      <c r="G34" s="125"/>
      <c r="H34" s="76"/>
      <c r="I34" s="359">
        <v>1</v>
      </c>
      <c r="J34" s="359">
        <v>1</v>
      </c>
      <c r="K34" s="362" t="s">
        <v>382</v>
      </c>
      <c r="L34" s="363" t="s">
        <v>334</v>
      </c>
      <c r="M34" s="359">
        <v>100</v>
      </c>
      <c r="N34" s="361" t="s">
        <v>331</v>
      </c>
    </row>
    <row r="35" spans="1:14" ht="56.25" x14ac:dyDescent="0.25">
      <c r="A35" s="76"/>
      <c r="B35" s="21"/>
      <c r="C35" s="21"/>
      <c r="D35" s="243"/>
      <c r="E35" s="247"/>
      <c r="F35" s="21"/>
      <c r="G35" s="125"/>
      <c r="H35" s="76"/>
      <c r="I35" s="359">
        <v>1</v>
      </c>
      <c r="J35" s="359">
        <v>1</v>
      </c>
      <c r="K35" s="362" t="s">
        <v>383</v>
      </c>
      <c r="L35" s="363" t="s">
        <v>334</v>
      </c>
      <c r="M35" s="359">
        <v>110</v>
      </c>
      <c r="N35" s="361" t="s">
        <v>331</v>
      </c>
    </row>
    <row r="36" spans="1:14" ht="37.5" x14ac:dyDescent="0.25">
      <c r="A36" s="76"/>
      <c r="B36" s="21"/>
      <c r="C36" s="21"/>
      <c r="D36" s="81"/>
      <c r="E36" s="62"/>
      <c r="F36" s="21"/>
      <c r="G36" s="62"/>
      <c r="H36" s="76"/>
      <c r="I36" s="359">
        <v>1</v>
      </c>
      <c r="J36" s="359">
        <v>1</v>
      </c>
      <c r="K36" s="360" t="s">
        <v>412</v>
      </c>
      <c r="L36" s="361" t="s">
        <v>69</v>
      </c>
      <c r="M36" s="359">
        <v>350</v>
      </c>
      <c r="N36" s="361" t="s">
        <v>331</v>
      </c>
    </row>
    <row r="37" spans="1:14" ht="75" x14ac:dyDescent="0.25">
      <c r="A37" s="76"/>
      <c r="B37" s="21"/>
      <c r="C37" s="21"/>
      <c r="D37" s="81"/>
      <c r="E37" s="62"/>
      <c r="F37" s="21"/>
      <c r="G37" s="62"/>
      <c r="H37" s="76"/>
      <c r="I37" s="359">
        <v>1</v>
      </c>
      <c r="J37" s="359">
        <v>1</v>
      </c>
      <c r="K37" s="360" t="s">
        <v>413</v>
      </c>
      <c r="L37" s="356" t="s">
        <v>330</v>
      </c>
      <c r="M37" s="359">
        <v>150</v>
      </c>
      <c r="N37" s="361" t="s">
        <v>331</v>
      </c>
    </row>
    <row r="38" spans="1:14" ht="56.25" x14ac:dyDescent="0.25">
      <c r="A38" s="76"/>
      <c r="B38" s="21"/>
      <c r="C38" s="21"/>
      <c r="D38" s="81"/>
      <c r="E38" s="62"/>
      <c r="F38" s="21"/>
      <c r="G38" s="62"/>
      <c r="H38" s="76"/>
      <c r="I38" s="359">
        <v>1</v>
      </c>
      <c r="J38" s="359">
        <v>1</v>
      </c>
      <c r="K38" s="360" t="s">
        <v>414</v>
      </c>
      <c r="L38" s="363" t="s">
        <v>334</v>
      </c>
      <c r="M38" s="359">
        <v>120</v>
      </c>
      <c r="N38" s="361" t="s">
        <v>331</v>
      </c>
    </row>
    <row r="39" spans="1:14" ht="56.25" x14ac:dyDescent="0.25">
      <c r="A39" s="76"/>
      <c r="B39" s="21"/>
      <c r="C39" s="21"/>
      <c r="D39" s="81"/>
      <c r="E39" s="62"/>
      <c r="F39" s="21"/>
      <c r="G39" s="62"/>
      <c r="H39" s="76"/>
      <c r="I39" s="359">
        <v>1</v>
      </c>
      <c r="J39" s="359">
        <v>1</v>
      </c>
      <c r="K39" s="360" t="s">
        <v>415</v>
      </c>
      <c r="L39" s="363" t="s">
        <v>334</v>
      </c>
      <c r="M39" s="359">
        <v>100</v>
      </c>
      <c r="N39" s="361" t="s">
        <v>331</v>
      </c>
    </row>
    <row r="40" spans="1:14" ht="75" x14ac:dyDescent="0.25">
      <c r="A40" s="76"/>
      <c r="B40" s="21"/>
      <c r="C40" s="21"/>
      <c r="D40" s="81"/>
      <c r="E40" s="62"/>
      <c r="F40" s="21"/>
      <c r="G40" s="62"/>
      <c r="H40" s="76"/>
      <c r="I40" s="359">
        <v>1</v>
      </c>
      <c r="J40" s="359">
        <v>1</v>
      </c>
      <c r="K40" s="360" t="s">
        <v>416</v>
      </c>
      <c r="L40" s="363" t="s">
        <v>334</v>
      </c>
      <c r="M40" s="359">
        <v>100</v>
      </c>
      <c r="N40" s="361" t="s">
        <v>331</v>
      </c>
    </row>
    <row r="41" spans="1:14" ht="56.25" x14ac:dyDescent="0.25">
      <c r="A41" s="76"/>
      <c r="B41" s="21"/>
      <c r="C41" s="21"/>
      <c r="D41" s="81"/>
      <c r="E41" s="62"/>
      <c r="F41" s="21"/>
      <c r="G41" s="62"/>
      <c r="H41" s="76"/>
      <c r="I41" s="359">
        <v>1</v>
      </c>
      <c r="J41" s="359">
        <v>1</v>
      </c>
      <c r="K41" s="360" t="s">
        <v>417</v>
      </c>
      <c r="L41" s="356" t="s">
        <v>72</v>
      </c>
      <c r="M41" s="359">
        <v>320</v>
      </c>
      <c r="N41" s="361" t="s">
        <v>331</v>
      </c>
    </row>
    <row r="42" spans="1:14" ht="56.25" x14ac:dyDescent="0.25">
      <c r="A42" s="76"/>
      <c r="B42" s="21"/>
      <c r="C42" s="21"/>
      <c r="D42" s="81"/>
      <c r="E42" s="62"/>
      <c r="F42" s="21"/>
      <c r="G42" s="62"/>
      <c r="H42" s="76"/>
      <c r="I42" s="359">
        <v>1</v>
      </c>
      <c r="J42" s="359">
        <v>1</v>
      </c>
      <c r="K42" s="360" t="s">
        <v>418</v>
      </c>
      <c r="L42" s="363" t="s">
        <v>334</v>
      </c>
      <c r="M42" s="359">
        <v>100</v>
      </c>
      <c r="N42" s="361" t="s">
        <v>331</v>
      </c>
    </row>
    <row r="43" spans="1:14" ht="56.25" x14ac:dyDescent="0.25">
      <c r="A43" s="76"/>
      <c r="B43" s="21"/>
      <c r="C43" s="21"/>
      <c r="D43" s="81"/>
      <c r="E43" s="62"/>
      <c r="F43" s="21"/>
      <c r="G43" s="62"/>
      <c r="H43" s="76"/>
      <c r="I43" s="359">
        <v>1</v>
      </c>
      <c r="J43" s="359">
        <v>1</v>
      </c>
      <c r="K43" s="360" t="s">
        <v>419</v>
      </c>
      <c r="L43" s="363" t="s">
        <v>334</v>
      </c>
      <c r="M43" s="359">
        <v>150</v>
      </c>
      <c r="N43" s="361" t="s">
        <v>331</v>
      </c>
    </row>
    <row r="44" spans="1:14" ht="56.25" x14ac:dyDescent="0.25">
      <c r="A44" s="76"/>
      <c r="B44" s="21"/>
      <c r="C44" s="21"/>
      <c r="D44" s="81"/>
      <c r="E44" s="62"/>
      <c r="F44" s="21"/>
      <c r="G44" s="62"/>
      <c r="H44" s="76"/>
      <c r="I44" s="359">
        <v>1</v>
      </c>
      <c r="J44" s="359">
        <v>1</v>
      </c>
      <c r="K44" s="360" t="s">
        <v>420</v>
      </c>
      <c r="L44" s="363" t="s">
        <v>334</v>
      </c>
      <c r="M44" s="359">
        <v>100</v>
      </c>
      <c r="N44" s="361" t="s">
        <v>331</v>
      </c>
    </row>
    <row r="45" spans="1:14" ht="56.25" x14ac:dyDescent="0.25">
      <c r="A45" s="76"/>
      <c r="B45" s="21"/>
      <c r="C45" s="21"/>
      <c r="D45" s="81"/>
      <c r="E45" s="62"/>
      <c r="F45" s="21"/>
      <c r="G45" s="62"/>
      <c r="H45" s="76"/>
      <c r="I45" s="359">
        <v>1</v>
      </c>
      <c r="J45" s="359">
        <v>1</v>
      </c>
      <c r="K45" s="360" t="s">
        <v>421</v>
      </c>
      <c r="L45" s="363" t="s">
        <v>334</v>
      </c>
      <c r="M45" s="359">
        <v>120</v>
      </c>
      <c r="N45" s="361" t="s">
        <v>331</v>
      </c>
    </row>
    <row r="46" spans="1:14" ht="56.25" x14ac:dyDescent="0.25">
      <c r="A46" s="76"/>
      <c r="B46" s="21"/>
      <c r="C46" s="21"/>
      <c r="D46" s="81"/>
      <c r="E46" s="62"/>
      <c r="F46" s="21"/>
      <c r="G46" s="62"/>
      <c r="H46" s="76"/>
      <c r="I46" s="359">
        <v>1</v>
      </c>
      <c r="J46" s="359">
        <v>1</v>
      </c>
      <c r="K46" s="360" t="s">
        <v>347</v>
      </c>
      <c r="L46" s="363" t="s">
        <v>334</v>
      </c>
      <c r="M46" s="359">
        <v>270</v>
      </c>
      <c r="N46" s="361" t="s">
        <v>331</v>
      </c>
    </row>
    <row r="47" spans="1:14" ht="56.25" x14ac:dyDescent="0.25">
      <c r="A47" s="76"/>
      <c r="B47" s="21"/>
      <c r="C47" s="21"/>
      <c r="D47" s="81"/>
      <c r="E47" s="62"/>
      <c r="F47" s="21"/>
      <c r="G47" s="62"/>
      <c r="H47" s="76"/>
      <c r="I47" s="359">
        <v>1</v>
      </c>
      <c r="J47" s="359">
        <v>1</v>
      </c>
      <c r="K47" s="360" t="s">
        <v>422</v>
      </c>
      <c r="L47" s="363" t="s">
        <v>334</v>
      </c>
      <c r="M47" s="359">
        <v>250</v>
      </c>
      <c r="N47" s="361" t="s">
        <v>331</v>
      </c>
    </row>
    <row r="48" spans="1:14" ht="56.25" x14ac:dyDescent="0.25">
      <c r="A48" s="76"/>
      <c r="B48" s="21"/>
      <c r="C48" s="21"/>
      <c r="D48" s="81"/>
      <c r="E48" s="62"/>
      <c r="F48" s="21"/>
      <c r="G48" s="62"/>
      <c r="H48" s="76"/>
      <c r="I48" s="359">
        <v>1</v>
      </c>
      <c r="J48" s="359">
        <v>1</v>
      </c>
      <c r="K48" s="360" t="s">
        <v>423</v>
      </c>
      <c r="L48" s="363" t="s">
        <v>334</v>
      </c>
      <c r="M48" s="359">
        <v>100</v>
      </c>
      <c r="N48" s="361" t="s">
        <v>331</v>
      </c>
    </row>
    <row r="49" spans="1:14" ht="75" x14ac:dyDescent="0.25">
      <c r="A49" s="76"/>
      <c r="B49" s="21"/>
      <c r="C49" s="21"/>
      <c r="D49" s="81"/>
      <c r="E49" s="62"/>
      <c r="F49" s="21"/>
      <c r="G49" s="62"/>
      <c r="H49" s="76"/>
      <c r="I49" s="359">
        <v>1</v>
      </c>
      <c r="J49" s="359">
        <v>1</v>
      </c>
      <c r="K49" s="360" t="s">
        <v>424</v>
      </c>
      <c r="L49" s="363" t="s">
        <v>334</v>
      </c>
      <c r="M49" s="359">
        <v>120</v>
      </c>
      <c r="N49" s="361" t="s">
        <v>331</v>
      </c>
    </row>
    <row r="50" spans="1:14" ht="56.25" x14ac:dyDescent="0.25">
      <c r="A50" s="76"/>
      <c r="B50" s="21"/>
      <c r="C50" s="21"/>
      <c r="D50" s="81"/>
      <c r="E50" s="62"/>
      <c r="F50" s="21"/>
      <c r="G50" s="62"/>
      <c r="H50" s="76"/>
      <c r="I50" s="359">
        <v>1</v>
      </c>
      <c r="J50" s="359">
        <v>1</v>
      </c>
      <c r="K50" s="360" t="s">
        <v>425</v>
      </c>
      <c r="L50" s="363" t="s">
        <v>334</v>
      </c>
      <c r="M50" s="359">
        <v>110</v>
      </c>
      <c r="N50" s="361" t="s">
        <v>331</v>
      </c>
    </row>
    <row r="51" spans="1:14" ht="56.25" x14ac:dyDescent="0.25">
      <c r="A51" s="76"/>
      <c r="B51" s="21"/>
      <c r="C51" s="21"/>
      <c r="D51" s="81"/>
      <c r="E51" s="62"/>
      <c r="F51" s="21"/>
      <c r="G51" s="62"/>
      <c r="H51" s="76"/>
      <c r="I51" s="359">
        <v>1</v>
      </c>
      <c r="J51" s="359">
        <v>1</v>
      </c>
      <c r="K51" s="360" t="s">
        <v>426</v>
      </c>
      <c r="L51" s="363" t="s">
        <v>334</v>
      </c>
      <c r="M51" s="359">
        <v>140</v>
      </c>
      <c r="N51" s="361" t="s">
        <v>331</v>
      </c>
    </row>
    <row r="52" spans="1:14" ht="75" x14ac:dyDescent="0.25">
      <c r="A52" s="76"/>
      <c r="B52" s="21"/>
      <c r="C52" s="21"/>
      <c r="D52" s="81"/>
      <c r="E52" s="62"/>
      <c r="F52" s="21"/>
      <c r="G52" s="62"/>
      <c r="H52" s="76"/>
      <c r="I52" s="359">
        <v>1</v>
      </c>
      <c r="J52" s="359">
        <v>1</v>
      </c>
      <c r="K52" s="360" t="s">
        <v>427</v>
      </c>
      <c r="L52" s="356" t="s">
        <v>330</v>
      </c>
      <c r="M52" s="359">
        <v>300</v>
      </c>
      <c r="N52" s="361" t="s">
        <v>331</v>
      </c>
    </row>
    <row r="53" spans="1:14" ht="56.25" x14ac:dyDescent="0.25">
      <c r="A53" s="76"/>
      <c r="B53" s="21"/>
      <c r="C53" s="21"/>
      <c r="D53" s="81"/>
      <c r="E53" s="62"/>
      <c r="F53" s="21"/>
      <c r="G53" s="62"/>
      <c r="H53" s="76"/>
      <c r="I53" s="359">
        <v>1</v>
      </c>
      <c r="J53" s="359">
        <v>1</v>
      </c>
      <c r="K53" s="360" t="s">
        <v>428</v>
      </c>
      <c r="L53" s="363" t="s">
        <v>334</v>
      </c>
      <c r="M53" s="359">
        <v>180</v>
      </c>
      <c r="N53" s="361" t="s">
        <v>331</v>
      </c>
    </row>
    <row r="54" spans="1:14" ht="56.25" x14ac:dyDescent="0.25">
      <c r="A54" s="76"/>
      <c r="B54" s="21"/>
      <c r="C54" s="21"/>
      <c r="D54" s="81"/>
      <c r="E54" s="62"/>
      <c r="F54" s="21"/>
      <c r="G54" s="62"/>
      <c r="H54" s="76"/>
      <c r="I54" s="359">
        <v>1</v>
      </c>
      <c r="J54" s="359">
        <v>1</v>
      </c>
      <c r="K54" s="360" t="s">
        <v>429</v>
      </c>
      <c r="L54" s="363" t="s">
        <v>334</v>
      </c>
      <c r="M54" s="359">
        <v>100</v>
      </c>
      <c r="N54" s="361" t="s">
        <v>331</v>
      </c>
    </row>
    <row r="55" spans="1:14" ht="18" x14ac:dyDescent="0.3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" x14ac:dyDescent="0.3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" x14ac:dyDescent="0.3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" x14ac:dyDescent="0.3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" x14ac:dyDescent="0.3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" x14ac:dyDescent="0.3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" x14ac:dyDescent="0.3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" x14ac:dyDescent="0.3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" x14ac:dyDescent="0.3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" x14ac:dyDescent="0.3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" x14ac:dyDescent="0.3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" x14ac:dyDescent="0.3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" x14ac:dyDescent="0.3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" x14ac:dyDescent="0.3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" x14ac:dyDescent="0.3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" x14ac:dyDescent="0.3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" x14ac:dyDescent="0.3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" x14ac:dyDescent="0.3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" x14ac:dyDescent="0.3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" x14ac:dyDescent="0.3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" x14ac:dyDescent="0.3">
      <c r="A75" s="64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" x14ac:dyDescent="0.3">
      <c r="A76" s="64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" x14ac:dyDescent="0.3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A128" s="64"/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3">
      <c r="B152" s="2"/>
      <c r="C152" s="21"/>
      <c r="D152" s="81"/>
      <c r="E152" s="62"/>
      <c r="F152" s="21"/>
      <c r="G152" s="62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C492" s="2"/>
      <c r="D492" s="1"/>
      <c r="E492" s="1"/>
      <c r="F492" s="1"/>
      <c r="G492" s="1"/>
    </row>
  </sheetData>
  <sheetProtection password="DF93" sheet="1" objects="1" scenarios="1" sort="0" autoFilter="0" pivotTables="0"/>
  <mergeCells count="12">
    <mergeCell ref="A1:A2"/>
    <mergeCell ref="B1:C1"/>
    <mergeCell ref="D1:D2"/>
    <mergeCell ref="E1:E2"/>
    <mergeCell ref="F1:F2"/>
    <mergeCell ref="G1:G2"/>
    <mergeCell ref="N1:N2"/>
    <mergeCell ref="H1:H2"/>
    <mergeCell ref="I1:J1"/>
    <mergeCell ref="K1:K2"/>
    <mergeCell ref="L1:L2"/>
    <mergeCell ref="M1:M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3</vt:i4>
      </vt:variant>
    </vt:vector>
  </HeadingPairs>
  <TitlesOfParts>
    <vt:vector size="25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Zal</cp:lastModifiedBy>
  <cp:lastPrinted>2016-11-25T03:13:58Z</cp:lastPrinted>
  <dcterms:created xsi:type="dcterms:W3CDTF">2013-11-25T08:04:18Z</dcterms:created>
  <dcterms:modified xsi:type="dcterms:W3CDTF">2018-11-19T04:51:34Z</dcterms:modified>
</cp:coreProperties>
</file>